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93d549b9aed431a" /></Relationships>
</file>

<file path=xl/workbook.xml><?xml version="1.0" encoding="utf-8"?>
<x:workbook xmlns:x="http://schemas.openxmlformats.org/spreadsheetml/2006/main">
  <x:sheets>
    <x:sheet xmlns:r="http://schemas.openxmlformats.org/officeDocument/2006/relationships" name="はじめに" sheetId="1" r:id="R5f6a18a2a7c540bb"/>
    <x:sheet xmlns:r="http://schemas.openxmlformats.org/officeDocument/2006/relationships" name="案件_記入例" sheetId="2" r:id="Ra38c320bf2e74069"/>
    <x:sheet xmlns:r="http://schemas.openxmlformats.org/officeDocument/2006/relationships" name="資料_記入例" sheetId="3" r:id="Re7bdf8685ec64439"/>
    <x:sheet xmlns:r="http://schemas.openxmlformats.org/officeDocument/2006/relationships" name="案件_空欄" sheetId="4" r:id="R80c8329b20cc40c9"/>
    <x:sheet xmlns:r="http://schemas.openxmlformats.org/officeDocument/2006/relationships" name="資料_空欄" sheetId="5" r:id="R3ea54d1c4ef44890"/>
    <x:sheet xmlns:r="http://schemas.openxmlformats.org/officeDocument/2006/relationships" name="集計" sheetId="6" r:id="Rf1cf5126e83c4850"/>
    <x:sheet xmlns:r="http://schemas.openxmlformats.org/officeDocument/2006/relationships" name="版履歴" sheetId="7" r:id="R0a577b4833ee4e44"/>
    <x:sheet xmlns:r="http://schemas.openxmlformats.org/officeDocument/2006/relationships" name="確認チェック" sheetId="8" r:id="R92533e7ecf41416a"/>
  </x:sheets>
</x:workbook>
</file>

<file path=xl/sharedStrings.xml><?xml version="1.0" encoding="utf-8"?>
<x:sst xmlns:x="http://schemas.openxmlformats.org/spreadsheetml/2006/main"/>
</file>

<file path=xl/styles.xml><?xml version="1.0" encoding="utf-8"?>
<x:styleSheet xmlns:x="http://schemas.openxmlformats.org/spreadsheetml/2006/main">
  <x:numFmts count="3">
    <x:numFmt numFmtId="200" formatCode="yyyy/mm/dd hh:mm"/>
    <x:numFmt numFmtId="201" formatCode="yyyy/mm/dd"/>
    <x:numFmt numFmtId="202" formatCode="0"/>
  </x:numFmts>
  <x:fonts count="11">
    <x:font>
      <x:sz val="11"/>
      <x:name val="Carlito"/>
    </x:font>
    <x:font>
      <x:sz val="10"/>
      <x:color rgb="FF233746"/>
      <x:name val="Noto Sans CJK JP"/>
    </x:font>
    <x:font>
      <x:b/>
      <x:sz val="18"/>
      <x:color rgb="FFFFFFFF"/>
      <x:name val="Noto Sans CJK JP"/>
    </x:font>
    <x:font>
      <x:b/>
      <x:sz val="10"/>
      <x:color rgb="FF185AA5"/>
      <x:name val="Noto Sans CJK JP"/>
    </x:font>
    <x:font>
      <x:b/>
      <x:sz val="10"/>
      <x:color rgb="FF233746"/>
      <x:name val="Noto Sans CJK JP"/>
    </x:font>
    <x:font>
      <x:b/>
      <x:sz val="10"/>
      <x:color rgb="FFFFFFFF"/>
      <x:name val="Noto Sans CJK JP"/>
    </x:font>
    <x:font>
      <x:sz val="10"/>
      <x:color rgb="FF185AA5"/>
      <x:name val="Noto Sans CJK JP"/>
    </x:font>
    <x:font>
      <x:sz val="16"/>
      <x:color rgb="FF233746"/>
      <x:name val="Noto Sans CJK JP"/>
    </x:font>
    <x:font>
      <x:b/>
      <x:sz val="16"/>
      <x:color rgb="FF233746"/>
      <x:name val="Noto Sans CJK JP"/>
    </x:font>
    <x:font>
      <x:b/>
      <x:sz val="11"/>
      <x:color rgb="FFFFFFFF"/>
      <x:name val="Carlito"/>
    </x:font>
    <x:font>
      <x:sz val="11"/>
      <x:color rgb="FF1261A0"/>
      <x:name val="Carlito"/>
    </x:font>
  </x:fonts>
  <x:fills count="10">
    <x:fill>
      <x:patternFill patternType="none"/>
    </x:fill>
    <x:fill>
      <x:patternFill patternType="gray125"/>
    </x:fill>
    <x:fill>
      <x:patternFill patternType="solid">
        <x:fgColor rgb="FF183B4E"/>
      </x:patternFill>
    </x:fill>
    <x:fill>
      <x:patternFill patternType="solid">
        <x:fgColor rgb="FFEAF1FF"/>
      </x:patternFill>
    </x:fill>
    <x:fill>
      <x:patternFill patternType="solid">
        <x:fgColor rgb="FFEAF4F5"/>
      </x:patternFill>
    </x:fill>
    <x:fill>
      <x:patternFill patternType="solid">
        <x:fgColor rgb="FF147D86"/>
      </x:patternFill>
    </x:fill>
    <x:fill>
      <x:patternFill patternType="solid">
        <x:fgColor rgb="FFEEF2F6"/>
      </x:patternFill>
    </x:fill>
    <x:fill>
      <x:patternFill patternType="solid">
        <x:fgColor rgb="FFF6F9FF"/>
      </x:patternFill>
    </x:fill>
    <x:fill>
      <x:patternFill patternType="solid">
        <x:fgColor rgb="FF176B73"/>
      </x:patternFill>
    </x:fill>
    <x:fill>
      <x:patternFill patternType="solid">
        <x:fgColor rgb="FFEAF4FA"/>
      </x:patternFill>
    </x:fill>
  </x:fills>
  <x:borders count="2">
    <x:border/>
    <x:border/>
  </x:borders>
  <x:cellStyleXfs count="1">
    <x:xf numFmtId="0" fontId="0" fillId="0" borderId="0"/>
  </x:cellStyleXfs>
  <x:cellXfs count="82">
    <x:xf numFmtId="0" fontId="0" fillId="0" borderId="0" xfId="0"/>
    <x:xf numFmtId="0" fontId="0" fillId="0" borderId="1" xfId="0" applyNumberFormat="1" applyFont="1" applyFill="1" applyBorder="1"/>
    <x:xf numFmtId="0" fontId="1" fillId="0" borderId="0" xfId="0" applyNumberFormat="1" applyFont="1" applyFill="1" applyBorder="1"/>
    <x:xf numFmtId="0" fontId="1" fillId="0" borderId="0" xfId="0" applyNumberFormat="1" applyFont="1" applyFill="1" applyBorder="1" applyAlignment="1">
      <x:alignment vertical="center"/>
    </x:xf>
    <x:xf numFmtId="0" fontId="1" fillId="0" borderId="1" xfId="0" applyNumberFormat="1" applyFont="1" applyFill="1" applyBorder="1"/>
    <x:xf numFmtId="0" fontId="1" fillId="0" borderId="1" xfId="0" applyNumberFormat="1" applyFont="1" applyFill="1" applyBorder="1" applyAlignment="1">
      <x:alignment vertical="center"/>
    </x:xf>
    <x:xf numFmtId="0" fontId="1" fillId="2" borderId="0" xfId="0" applyNumberFormat="1" applyFont="1" applyFill="1" applyBorder="1" applyAlignment="1">
      <x:alignment vertical="center"/>
    </x:xf>
    <x:xf numFmtId="0" fontId="2" fillId="2" borderId="0" xfId="0" applyNumberFormat="1" applyFont="1" applyFill="1" applyBorder="1" applyAlignment="1">
      <x:alignment vertical="center"/>
    </x:xf>
    <x:xf numFmtId="0" fontId="1" fillId="2" borderId="1" xfId="0" applyNumberFormat="1" applyFont="1" applyFill="1" applyBorder="1" applyAlignment="1">
      <x:alignment vertical="center"/>
    </x:xf>
    <x:xf numFmtId="0" fontId="2" fillId="2" borderId="1" xfId="0" applyNumberFormat="1" applyFont="1" applyFill="1" applyBorder="1" applyAlignment="1">
      <x:alignment vertical="center"/>
    </x:xf>
    <x:xf numFmtId="0" fontId="1" fillId="0" borderId="0" xfId="0" applyNumberFormat="1" applyFont="1" applyFill="1" applyBorder="1" applyAlignment="1">
      <x:alignment vertical="center" wrapText="1"/>
    </x:xf>
    <x:xf numFmtId="0" fontId="1" fillId="0" borderId="1" xfId="0" applyNumberFormat="1" applyFont="1" applyFill="1" applyBorder="1" applyAlignment="1">
      <x:alignment vertical="center" wrapText="1"/>
    </x:xf>
    <x:xf numFmtId="200" fontId="1" fillId="0" borderId="0" xfId="0" applyNumberFormat="1" applyFont="1" applyFill="1" applyBorder="1" applyAlignment="1">
      <x:alignment vertical="center"/>
    </x:xf>
    <x:xf numFmtId="200" fontId="1" fillId="0" borderId="1" xfId="0" applyNumberFormat="1" applyFont="1" applyFill="1" applyBorder="1" applyAlignment="1">
      <x:alignment vertical="center"/>
    </x:xf>
    <x:xf numFmtId="200" fontId="1" fillId="3" borderId="0" xfId="0" applyNumberFormat="1" applyFont="1" applyFill="1" applyBorder="1" applyAlignment="1">
      <x:alignment vertical="center"/>
    </x:xf>
    <x:xf numFmtId="200" fontId="3" fillId="3" borderId="0" xfId="0" applyNumberFormat="1" applyFont="1" applyFill="1" applyBorder="1" applyAlignment="1">
      <x:alignment vertical="center"/>
    </x:xf>
    <x:xf numFmtId="200" fontId="1" fillId="3" borderId="1" xfId="0" applyNumberFormat="1" applyFont="1" applyFill="1" applyBorder="1" applyAlignment="1">
      <x:alignment vertical="center"/>
    </x:xf>
    <x:xf numFmtId="200" fontId="3" fillId="3" borderId="1" xfId="0" applyNumberFormat="1" applyFont="1" applyFill="1" applyBorder="1" applyAlignment="1">
      <x:alignment vertical="center"/>
    </x:xf>
    <x:xf numFmtId="0" fontId="1" fillId="4" borderId="0" xfId="0" applyNumberFormat="1" applyFont="1" applyFill="1" applyBorder="1" applyAlignment="1">
      <x:alignment vertical="center"/>
    </x:xf>
    <x:xf numFmtId="0" fontId="4" fillId="4" borderId="0" xfId="0" applyNumberFormat="1" applyFont="1" applyFill="1" applyBorder="1" applyAlignment="1">
      <x:alignment vertical="center"/>
    </x:xf>
    <x:xf numFmtId="0" fontId="1" fillId="4" borderId="1" xfId="0" applyNumberFormat="1" applyFont="1" applyFill="1" applyBorder="1" applyAlignment="1">
      <x:alignment vertical="center"/>
    </x:xf>
    <x:xf numFmtId="0" fontId="4" fillId="4" borderId="1" xfId="0" applyNumberFormat="1" applyFont="1" applyFill="1" applyBorder="1" applyAlignment="1">
      <x:alignment vertical="center"/>
    </x:xf>
    <x:xf numFmtId="0" fontId="4" fillId="4" borderId="0" xfId="0" applyNumberFormat="1" applyFont="1" applyFill="1" applyBorder="1" applyAlignment="1">
      <x:alignment vertical="center" wrapText="1"/>
    </x:xf>
    <x:xf numFmtId="0" fontId="4" fillId="4" borderId="1" xfId="0" applyNumberFormat="1" applyFont="1" applyFill="1" applyBorder="1" applyAlignment="1">
      <x:alignment vertical="center" wrapText="1"/>
    </x:xf>
    <x:xf numFmtId="0" fontId="1" fillId="5" borderId="0" xfId="0" applyNumberFormat="1" applyFont="1" applyFill="1" applyBorder="1" applyAlignment="1">
      <x:alignment vertical="center"/>
    </x:xf>
    <x:xf numFmtId="0" fontId="5" fillId="5" borderId="0" xfId="0" applyNumberFormat="1" applyFont="1" applyFill="1" applyBorder="1" applyAlignment="1">
      <x:alignment vertical="center"/>
    </x:xf>
    <x:xf numFmtId="0" fontId="5" fillId="5" borderId="0" xfId="0" applyNumberFormat="1" applyFont="1" applyFill="1" applyBorder="1" applyAlignment="1">
      <x:alignment vertical="center" wrapText="1"/>
    </x:xf>
    <x:xf numFmtId="0" fontId="1" fillId="5" borderId="1" xfId="0" applyNumberFormat="1" applyFont="1" applyFill="1" applyBorder="1" applyAlignment="1">
      <x:alignment vertical="center"/>
    </x:xf>
    <x:xf numFmtId="0" fontId="5" fillId="5" borderId="1" xfId="0" applyNumberFormat="1" applyFont="1" applyFill="1" applyBorder="1" applyAlignment="1">
      <x:alignment vertical="center"/>
    </x:xf>
    <x:xf numFmtId="0" fontId="5" fillId="5" borderId="1" xfId="0" applyNumberFormat="1" applyFont="1" applyFill="1" applyBorder="1" applyAlignment="1">
      <x:alignment vertical="center" wrapText="1"/>
    </x:xf>
    <x:xf numFmtId="0" fontId="6" fillId="0" borderId="0" xfId="0" applyNumberFormat="1" applyFont="1" applyFill="1" applyBorder="1" applyAlignment="1">
      <x:alignment vertical="center" wrapText="1"/>
    </x:xf>
    <x:xf numFmtId="0" fontId="6" fillId="0" borderId="1" xfId="0" applyNumberFormat="1" applyFont="1" applyFill="1" applyBorder="1" applyAlignment="1">
      <x:alignment vertical="center" wrapText="1"/>
    </x:xf>
    <x:xf numFmtId="201" fontId="6" fillId="0" borderId="0" xfId="0" applyNumberFormat="1" applyFont="1" applyFill="1" applyBorder="1" applyAlignment="1">
      <x:alignment vertical="center" wrapText="1"/>
    </x:xf>
    <x:xf numFmtId="201" fontId="6" fillId="0" borderId="1" xfId="0" applyNumberFormat="1" applyFont="1" applyFill="1" applyBorder="1" applyAlignment="1">
      <x:alignment vertical="center" wrapText="1"/>
    </x:xf>
    <x:xf numFmtId="200" fontId="6" fillId="0" borderId="0" xfId="0" applyNumberFormat="1" applyFont="1" applyFill="1" applyBorder="1" applyAlignment="1">
      <x:alignment vertical="center" wrapText="1"/>
    </x:xf>
    <x:xf numFmtId="200" fontId="6" fillId="0" borderId="1" xfId="0" applyNumberFormat="1" applyFont="1" applyFill="1" applyBorder="1" applyAlignment="1">
      <x:alignment vertical="center" wrapText="1"/>
    </x:xf>
    <x:xf numFmtId="0" fontId="6" fillId="6" borderId="0" xfId="0" applyNumberFormat="1" applyFont="1" applyFill="1" applyBorder="1" applyAlignment="1">
      <x:alignment vertical="center" wrapText="1"/>
    </x:xf>
    <x:xf numFmtId="0" fontId="1" fillId="6" borderId="0" xfId="0" applyNumberFormat="1" applyFont="1" applyFill="1" applyBorder="1" applyAlignment="1">
      <x:alignment vertical="center" wrapText="1"/>
    </x:xf>
    <x:xf numFmtId="0" fontId="6" fillId="6" borderId="1" xfId="0" applyNumberFormat="1" applyFont="1" applyFill="1" applyBorder="1" applyAlignment="1">
      <x:alignment vertical="center" wrapText="1"/>
    </x:xf>
    <x:xf numFmtId="0" fontId="1" fillId="6" borderId="1" xfId="0" applyNumberFormat="1" applyFont="1" applyFill="1" applyBorder="1" applyAlignment="1">
      <x:alignment vertical="center" wrapText="1"/>
    </x:xf>
    <x:xf numFmtId="200" fontId="6" fillId="6" borderId="0" xfId="0" applyNumberFormat="1" applyFont="1" applyFill="1" applyBorder="1" applyAlignment="1">
      <x:alignment vertical="center" wrapText="1"/>
    </x:xf>
    <x:xf numFmtId="200" fontId="1" fillId="6" borderId="0" xfId="0" applyNumberFormat="1" applyFont="1" applyFill="1" applyBorder="1" applyAlignment="1">
      <x:alignment vertical="center" wrapText="1"/>
    </x:xf>
    <x:xf numFmtId="200" fontId="6" fillId="6" borderId="1" xfId="0" applyNumberFormat="1" applyFont="1" applyFill="1" applyBorder="1" applyAlignment="1">
      <x:alignment vertical="center" wrapText="1"/>
    </x:xf>
    <x:xf numFmtId="200" fontId="1" fillId="6" borderId="1" xfId="0" applyNumberFormat="1" applyFont="1" applyFill="1" applyBorder="1" applyAlignment="1">
      <x:alignment vertical="center" wrapText="1"/>
    </x:xf>
    <x:xf numFmtId="0" fontId="6" fillId="7" borderId="0" xfId="0" applyNumberFormat="1" applyFont="1" applyFill="1" applyBorder="1" applyAlignment="1">
      <x:alignment vertical="center" wrapText="1"/>
    </x:xf>
    <x:xf numFmtId="0" fontId="6" fillId="7" borderId="1" xfId="0" applyNumberFormat="1" applyFont="1" applyFill="1" applyBorder="1" applyAlignment="1">
      <x:alignment vertical="center" wrapText="1"/>
    </x:xf>
    <x:xf numFmtId="201" fontId="6" fillId="7" borderId="0" xfId="0" applyNumberFormat="1" applyFont="1" applyFill="1" applyBorder="1" applyAlignment="1">
      <x:alignment vertical="center" wrapText="1"/>
    </x:xf>
    <x:xf numFmtId="201" fontId="6" fillId="7" borderId="1" xfId="0" applyNumberFormat="1" applyFont="1" applyFill="1" applyBorder="1" applyAlignment="1">
      <x:alignment vertical="center" wrapText="1"/>
    </x:xf>
    <x:xf numFmtId="200" fontId="6" fillId="7" borderId="0" xfId="0" applyNumberFormat="1" applyFont="1" applyFill="1" applyBorder="1" applyAlignment="1">
      <x:alignment vertical="center" wrapText="1"/>
    </x:xf>
    <x:xf numFmtId="200" fontId="6" fillId="7" borderId="1" xfId="0" applyNumberFormat="1" applyFont="1" applyFill="1" applyBorder="1" applyAlignment="1">
      <x:alignment vertical="center" wrapText="1"/>
    </x:xf>
    <x:xf numFmtId="202" fontId="1" fillId="0" borderId="0" xfId="0" applyNumberFormat="1" applyFont="1" applyFill="1" applyBorder="1" applyAlignment="1">
      <x:alignment vertical="center" wrapText="1"/>
    </x:xf>
    <x:xf numFmtId="202" fontId="1" fillId="0" borderId="0" xfId="0" applyNumberFormat="1" applyFont="1" applyFill="1" applyBorder="1" applyAlignment="1">
      <x:alignment vertical="center"/>
    </x:xf>
    <x:xf numFmtId="202" fontId="4" fillId="4" borderId="0" xfId="0" applyNumberFormat="1" applyFont="1" applyFill="1" applyBorder="1" applyAlignment="1">
      <x:alignment vertical="center"/>
    </x:xf>
    <x:xf numFmtId="202" fontId="5" fillId="5" borderId="0" xfId="0" applyNumberFormat="1" applyFont="1" applyFill="1" applyBorder="1" applyAlignment="1">
      <x:alignment vertical="center" wrapText="1"/>
    </x:xf>
    <x:xf numFmtId="202" fontId="1" fillId="0" borderId="1" xfId="0" applyNumberFormat="1" applyFont="1" applyFill="1" applyBorder="1" applyAlignment="1">
      <x:alignment vertical="center" wrapText="1"/>
    </x:xf>
    <x:xf numFmtId="202" fontId="1" fillId="0" borderId="1" xfId="0" applyNumberFormat="1" applyFont="1" applyFill="1" applyBorder="1" applyAlignment="1">
      <x:alignment vertical="center"/>
    </x:xf>
    <x:xf numFmtId="202" fontId="4" fillId="4" borderId="1" xfId="0" applyNumberFormat="1" applyFont="1" applyFill="1" applyBorder="1" applyAlignment="1">
      <x:alignment vertical="center"/>
    </x:xf>
    <x:xf numFmtId="202" fontId="5" fillId="5" borderId="1" xfId="0" applyNumberFormat="1" applyFont="1" applyFill="1" applyBorder="1" applyAlignment="1">
      <x:alignment vertical="center" wrapText="1"/>
    </x:xf>
    <x:xf numFmtId="202" fontId="7" fillId="0" borderId="0" xfId="0" applyNumberFormat="1" applyFont="1" applyFill="1" applyBorder="1" applyAlignment="1">
      <x:alignment vertical="center" wrapText="1"/>
    </x:xf>
    <x:xf numFmtId="202" fontId="7" fillId="0" borderId="1" xfId="0" applyNumberFormat="1" applyFont="1" applyFill="1" applyBorder="1" applyAlignment="1">
      <x:alignment vertical="center" wrapText="1"/>
    </x:xf>
    <x:xf numFmtId="202" fontId="8" fillId="0" borderId="0" xfId="0" applyNumberFormat="1" applyFont="1" applyFill="1" applyBorder="1" applyAlignment="1">
      <x:alignment vertical="center" wrapText="1"/>
    </x:xf>
    <x:xf numFmtId="202" fontId="8" fillId="0" borderId="1" xfId="0" applyNumberFormat="1" applyFont="1" applyFill="1" applyBorder="1" applyAlignment="1">
      <x:alignment vertical="center" wrapText="1"/>
    </x:xf>
    <x:xf numFmtId="0" fontId="1" fillId="7" borderId="0" xfId="0" applyNumberFormat="1" applyFont="1" applyFill="1" applyBorder="1" applyAlignment="1">
      <x:alignment vertical="center"/>
    </x:xf>
    <x:xf numFmtId="0" fontId="6" fillId="7" borderId="0" xfId="0" applyNumberFormat="1" applyFont="1" applyFill="1" applyBorder="1" applyAlignment="1">
      <x:alignment vertical="center"/>
    </x:xf>
    <x:xf numFmtId="0" fontId="1" fillId="7" borderId="1" xfId="0" applyNumberFormat="1" applyFont="1" applyFill="1" applyBorder="1" applyAlignment="1">
      <x:alignment vertical="center"/>
    </x:xf>
    <x:xf numFmtId="0" fontId="6" fillId="7" borderId="1" xfId="0" applyNumberFormat="1" applyFont="1" applyFill="1" applyBorder="1" applyAlignment="1">
      <x:alignment vertical="center"/>
    </x:xf>
    <x:xf numFmtId="201" fontId="1" fillId="0" borderId="0" xfId="0" applyNumberFormat="1" applyFont="1" applyFill="1" applyBorder="1" applyAlignment="1">
      <x:alignment vertical="center" wrapText="1"/>
    </x:xf>
    <x:xf numFmtId="201" fontId="1" fillId="0" borderId="0" xfId="0" applyNumberFormat="1" applyFont="1" applyFill="1" applyBorder="1" applyAlignment="1">
      <x:alignment vertical="center"/>
    </x:xf>
    <x:xf numFmtId="201" fontId="4" fillId="4" borderId="0" xfId="0" applyNumberFormat="1" applyFont="1" applyFill="1" applyBorder="1" applyAlignment="1">
      <x:alignment vertical="center"/>
    </x:xf>
    <x:xf numFmtId="201" fontId="5" fillId="5" borderId="0" xfId="0" applyNumberFormat="1" applyFont="1" applyFill="1" applyBorder="1" applyAlignment="1">
      <x:alignment vertical="center"/>
    </x:xf>
    <x:xf numFmtId="201" fontId="1" fillId="0" borderId="1" xfId="0" applyNumberFormat="1" applyFont="1" applyFill="1" applyBorder="1" applyAlignment="1">
      <x:alignment vertical="center" wrapText="1"/>
    </x:xf>
    <x:xf numFmtId="201" fontId="1" fillId="0" borderId="1" xfId="0" applyNumberFormat="1" applyFont="1" applyFill="1" applyBorder="1" applyAlignment="1">
      <x:alignment vertical="center"/>
    </x:xf>
    <x:xf numFmtId="201" fontId="4" fillId="4" borderId="1" xfId="0" applyNumberFormat="1" applyFont="1" applyFill="1" applyBorder="1" applyAlignment="1">
      <x:alignment vertical="center"/>
    </x:xf>
    <x:xf numFmtId="201" fontId="5" fillId="5" borderId="1" xfId="0" applyNumberFormat="1" applyFont="1" applyFill="1" applyBorder="1" applyAlignment="1">
      <x:alignment vertical="center"/>
    </x:xf>
    <x:xf numFmtId="0" fontId="1" fillId="7" borderId="0" xfId="0" applyNumberFormat="1" applyFont="1" applyFill="1" applyBorder="1" applyAlignment="1">
      <x:alignment vertical="center" wrapText="1"/>
    </x:xf>
    <x:xf numFmtId="0" fontId="1" fillId="7" borderId="1" xfId="0" applyNumberFormat="1" applyFont="1" applyFill="1" applyBorder="1" applyAlignment="1">
      <x:alignment vertical="center" wrapText="1"/>
    </x:xf>
    <x:xf numFmtId="0" fontId="0" fillId="8" borderId="0" xfId="0" applyNumberFormat="1" applyFont="1" applyFill="1" applyBorder="1"/>
    <x:xf numFmtId="0" fontId="9" fillId="8" borderId="0" xfId="0" applyNumberFormat="1" applyFont="1" applyFill="1" applyBorder="1"/>
    <x:xf numFmtId="0" fontId="9" fillId="8" borderId="0" xfId="0" applyNumberFormat="1" applyFont="1" applyFill="1" applyBorder="1" applyAlignment="1">
      <x:alignment wrapText="1"/>
    </x:xf>
    <x:xf numFmtId="0" fontId="0" fillId="9" borderId="0" xfId="0" applyNumberFormat="1" applyFont="1" applyFill="1" applyBorder="1"/>
    <x:xf numFmtId="0" fontId="10" fillId="9" borderId="0" xfId="0" applyNumberFormat="1" applyFont="1" applyFill="1" applyBorder="1"/>
    <x:xf numFmtId="0" fontId="10" fillId="9" borderId="0" xfId="0" applyNumberFormat="1" applyFont="1" applyFill="1" applyBorder="1" applyAlignment="1">
      <x:alignment wrapText="1"/>
    </x:xf>
  </x:cellXfs>
  <x:cellStyles count="1">
    <x:cellStyle name="Normal" xfId="0"/>
  </x:cellStyles>
  <x:dxfs count="10">
    <x:dxf>
      <x:font>
        <x:color rgb="FF963C1D"/>
      </x:font>
      <x:fill>
        <x:patternFill>
          <x:bgColor rgb="FFFFE5DB"/>
        </x:patternFill>
      </x:fill>
    </x:dxf>
    <x:dxf>
      <x:font>
        <x:color rgb="FF785C00"/>
      </x:font>
      <x:fill>
        <x:patternFill>
          <x:bgColor rgb="FFFFF2CC"/>
        </x:patternFill>
      </x:fill>
    </x:dxf>
    <x:dxf>
      <x:font>
        <x:color rgb="FF215A42"/>
      </x:font>
      <x:fill>
        <x:patternFill>
          <x:bgColor rgb="FFE2F2EB"/>
        </x:patternFill>
      </x:fill>
    </x:dxf>
    <x:dxf>
      <x:font>
        <x:color rgb="FF962D27"/>
      </x:font>
      <x:fill>
        <x:patternFill>
          <x:bgColor rgb="FFFFE0DD"/>
        </x:patternFill>
      </x:fill>
    </x:dxf>
    <x:dxf>
      <x:fill>
        <x:patternFill>
          <x:bgColor rgb="FFFFE0DD"/>
        </x:patternFill>
      </x:fill>
    </x:dxf>
    <x:dxf>
      <x:font>
        <x:color rgb="FF963C1D"/>
      </x:font>
      <x:fill>
        <x:patternFill>
          <x:bgColor rgb="FFFFE5DB"/>
        </x:patternFill>
      </x:fill>
    </x:dxf>
    <x:dxf>
      <x:font>
        <x:color rgb="FF785C00"/>
      </x:font>
      <x:fill>
        <x:patternFill>
          <x:bgColor rgb="FFFFF2CC"/>
        </x:patternFill>
      </x:fill>
    </x:dxf>
    <x:dxf>
      <x:font>
        <x:color rgb="FF215A42"/>
      </x:font>
      <x:fill>
        <x:patternFill>
          <x:bgColor rgb="FFE2F2EB"/>
        </x:patternFill>
      </x:fill>
    </x:dxf>
    <x:dxf>
      <x:font>
        <x:color rgb="FF962D27"/>
      </x:font>
      <x:fill>
        <x:patternFill>
          <x:bgColor rgb="FFFFE0DD"/>
        </x:patternFill>
      </x:fill>
    </x:dxf>
    <x:dxf>
      <x:fill>
        <x:patternFill>
          <x:bgColor rgb="FFFFE0DD"/>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459fb13252464e08" /><Relationship Type="http://schemas.openxmlformats.org/officeDocument/2006/relationships/theme" Target="/xl/theme/theme1.xml" Id="R09f2cc047fd44402" /><Relationship Type="http://schemas.openxmlformats.org/officeDocument/2006/relationships/sharedStrings" Target="/xl/sharedStrings.xml" Id="Rb727db9fbdde4984" /><Relationship Type="http://schemas.openxmlformats.org/officeDocument/2006/relationships/worksheet" Target="/xl/worksheets/sheet1.xml" Id="R5f6a18a2a7c540bb" /><Relationship Type="http://schemas.openxmlformats.org/officeDocument/2006/relationships/worksheet" Target="/xl/worksheets/sheet2.xml" Id="Ra38c320bf2e74069" /><Relationship Type="http://schemas.openxmlformats.org/officeDocument/2006/relationships/worksheet" Target="/xl/worksheets/sheet3.xml" Id="Re7bdf8685ec64439" /><Relationship Type="http://schemas.openxmlformats.org/officeDocument/2006/relationships/worksheet" Target="/xl/worksheets/sheet4.xml" Id="R80c8329b20cc40c9" /><Relationship Type="http://schemas.openxmlformats.org/officeDocument/2006/relationships/worksheet" Target="/xl/worksheets/sheet5.xml" Id="R3ea54d1c4ef44890" /><Relationship Type="http://schemas.openxmlformats.org/officeDocument/2006/relationships/worksheet" Target="/xl/worksheets/sheet6.xml" Id="Rf1cf5126e83c4850" /><Relationship Type="http://schemas.openxmlformats.org/officeDocument/2006/relationships/worksheet" Target="/xl/worksheets/sheet7.xml" Id="R0a577b4833ee4e44" /><Relationship Type="http://schemas.openxmlformats.org/officeDocument/2006/relationships/worksheet" Target="/xl/worksheets/sheet8.xml" Id="R92533e7ecf41416a" /></Relationships>
</file>

<file path=xl/tables/table1.xml><?xml version="1.0" encoding="utf-8"?>
<x:table xmlns:x="http://schemas.openxmlformats.org/spreadsheetml/2006/main" id="1" name="N57CasesSample" displayName="N57CasesSample" ref="A5:P8" headerRowCount="1" totalsRowCount="0" totalsRowShown="0">
  <x:tableColumns count="16">
    <x:tableColumn id="1" name="案件ID"/>
    <x:tableColumn id="2" name="手続種別"/>
    <x:tableColumn id="3" name="案件担当"/>
    <x:tableColumn id="4" name="期限確定者"/>
    <x:tableColumn id="5" name="期限確認日"/>
    <x:tableColumn id="6" name="提出期限"/>
    <x:tableColumn id="7" name="期限根拠"/>
    <x:tableColumn id="8" name="専門判断記録"/>
    <x:tableColumn id="9" name="提出控え"/>
    <x:tableColumn id="10" name="完了版参照先"/>
    <x:tableColumn id="11" name="閲覧範囲"/>
    <x:tableColumn id="12" name="管理終結確認"/>
    <x:tableColumn id="13" name="管理終結日"/>
    <x:tableColumn id="14" name="更新日"/>
    <x:tableColumn id="15" name="提出日時"/>
    <x:tableColumn id="16" name="提出記録"/>
  </x:tableColumns>
  <x:tableStyleInfo name="TableStyleMedium2" showFirstColumn="0" showLastColumn="0" showRowStripes="1" showColumnStripes="0"/>
</x:table>
</file>

<file path=xl/tables/table2.xml><?xml version="1.0" encoding="utf-8"?>
<x:table xmlns:x="http://schemas.openxmlformats.org/spreadsheetml/2006/main" id="2" name="N57MaterialsSample" displayName="N57MaterialsSample" ref="A5:T20" headerRowCount="1" totalsRowCount="0" totalsRowShown="0">
  <x:tableColumns count="20">
    <x:tableColumn id="1" name="案件ID"/>
    <x:tableColumn id="2" name="手続種別"/>
    <x:tableColumn id="3" name="資料ID"/>
    <x:tableColumn id="4" name="必要資料"/>
    <x:tableColumn id="5" name="現在版"/>
    <x:tableColumn id="6" name="受領日"/>
    <x:tableColumn id="7" name="確認結果"/>
    <x:tableColumn id="8" name="不足理由"/>
    <x:tableColumn id="9" name="待ち先"/>
    <x:tableColumn id="10" name="次の対応"/>
    <x:tableColumn id="11" name="対応担当"/>
    <x:tableColumn id="12" name="依頼期限"/>
    <x:tableColumn id="13" name="内部期限"/>
    <x:tableColumn id="14" name="提出期限"/>
    <x:tableColumn id="15" name="提出控え"/>
    <x:tableColumn id="16" name="内容確認者"/>
    <x:tableColumn id="17" name="内容確認日"/>
    <x:tableColumn id="18" name="現在版参照先"/>
    <x:tableColumn id="19" name="更新日"/>
    <x:tableColumn id="20" name="注意状態"/>
  </x:tableColumns>
  <x:tableStyleInfo name="TableStyleMedium2" showFirstColumn="0" showLastColumn="0" showRowStripes="1" showColumnStripes="0"/>
</x:table>
</file>

<file path=xl/tables/table3.xml><?xml version="1.0" encoding="utf-8"?>
<x:table xmlns:x="http://schemas.openxmlformats.org/spreadsheetml/2006/main" id="3" name="N57CasesBlank" displayName="N57CasesBlank" ref="A5:P25" headerRowCount="1" totalsRowCount="0" totalsRowShown="0">
  <x:tableColumns count="16">
    <x:tableColumn id="1" name="案件ID"/>
    <x:tableColumn id="2" name="手続種別"/>
    <x:tableColumn id="3" name="案件担当"/>
    <x:tableColumn id="4" name="期限確定者"/>
    <x:tableColumn id="5" name="期限確認日"/>
    <x:tableColumn id="6" name="提出期限"/>
    <x:tableColumn id="7" name="期限根拠"/>
    <x:tableColumn id="8" name="専門判断記録"/>
    <x:tableColumn id="9" name="提出控え"/>
    <x:tableColumn id="10" name="完了版参照先"/>
    <x:tableColumn id="11" name="閲覧範囲"/>
    <x:tableColumn id="12" name="管理終結確認"/>
    <x:tableColumn id="13" name="管理終結日"/>
    <x:tableColumn id="14" name="更新日"/>
    <x:tableColumn id="15" name="提出日時"/>
    <x:tableColumn id="16" name="提出記録"/>
  </x:tableColumns>
  <x:tableStyleInfo name="TableStyleMedium2" showFirstColumn="0" showLastColumn="0" showRowStripes="1" showColumnStripes="0"/>
</x:table>
</file>

<file path=xl/tables/table4.xml><?xml version="1.0" encoding="utf-8"?>
<x:table xmlns:x="http://schemas.openxmlformats.org/spreadsheetml/2006/main" id="4" name="N57MaterialsBlank" displayName="N57MaterialsBlank" ref="A5:T105" headerRowCount="1" totalsRowCount="0" totalsRowShown="0">
  <x:tableColumns count="20">
    <x:tableColumn id="1" name="案件ID"/>
    <x:tableColumn id="2" name="手続種別"/>
    <x:tableColumn id="3" name="資料ID"/>
    <x:tableColumn id="4" name="必要資料"/>
    <x:tableColumn id="5" name="現在版"/>
    <x:tableColumn id="6" name="受領日"/>
    <x:tableColumn id="7" name="確認結果"/>
    <x:tableColumn id="8" name="不足理由"/>
    <x:tableColumn id="9" name="待ち先"/>
    <x:tableColumn id="10" name="次の対応"/>
    <x:tableColumn id="11" name="対応担当"/>
    <x:tableColumn id="12" name="依頼期限"/>
    <x:tableColumn id="13" name="内部期限"/>
    <x:tableColumn id="14" name="提出期限"/>
    <x:tableColumn id="15" name="提出控え"/>
    <x:tableColumn id="16" name="内容確認者"/>
    <x:tableColumn id="17" name="内容確認日"/>
    <x:tableColumn id="18" name="現在版参照先"/>
    <x:tableColumn id="19" name="更新日"/>
    <x:tableColumn id="20" name="注意状態"/>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0e28d4e5c13f42c8" /></Relationships>
</file>

<file path=xl/worksheets/_rels/sheet3.xml.rels>&#65279;<?xml version="1.0" encoding="utf-8"?><Relationships xmlns="http://schemas.openxmlformats.org/package/2006/relationships"><Relationship Type="http://schemas.openxmlformats.org/officeDocument/2006/relationships/table" Target="/xl/tables/table2.xml" Id="R9f27b97c962a4ec3" /></Relationships>
</file>

<file path=xl/worksheets/_rels/sheet4.xml.rels>&#65279;<?xml version="1.0" encoding="utf-8"?><Relationships xmlns="http://schemas.openxmlformats.org/package/2006/relationships"><Relationship Type="http://schemas.openxmlformats.org/officeDocument/2006/relationships/table" Target="/xl/tables/table3.xml" Id="R7b3aa63cf4d44271" /></Relationships>
</file>

<file path=xl/worksheets/_rels/sheet5.xml.rels>&#65279;<?xml version="1.0" encoding="utf-8"?><Relationships xmlns="http://schemas.openxmlformats.org/package/2006/relationships"><Relationship Type="http://schemas.openxmlformats.org/officeDocument/2006/relationships/table" Target="/xl/tables/table4.xml" Id="R7fc37634d1354999" /></Relationships>
</file>

<file path=xl/worksheets/sheet1.xml><?xml version="1.0" encoding="utf-8"?>
<x:worksheet xmlns:x="http://schemas.openxmlformats.org/spreadsheetml/2006/main">
  <x:sheetFormatPr defaultRowHeight="15"/>
  <x:cols>
    <x:col min="1" max="1" width="12" hidden="0" customWidth="1"/>
    <x:col min="2" max="2" width="12" hidden="0" customWidth="1"/>
    <x:col min="3" max="3" width="14" hidden="0" customWidth="1"/>
    <x:col min="4" max="4" width="14" hidden="0" customWidth="1"/>
    <x:col min="5" max="5" width="14" hidden="0" customWidth="1"/>
    <x:col min="6" max="6" width="14" hidden="0" customWidth="1"/>
    <x:col min="7" max="7" width="14" hidden="0" customWidth="1"/>
    <x:col min="8" max="8" width="14" hidden="0" customWidth="1"/>
  </x:cols>
  <x:sheetData>
    <x:row r="1" ht="36" customHeight="1">
      <x:c r="A1" s="7" t="str">
        <x:v>案件資料・期限管理表</x:v>
      </x:c>
      <x:c r="B1" s="7"/>
      <x:c r="C1" s="7"/>
      <x:c r="D1" s="7"/>
      <x:c r="E1" s="7"/>
      <x:c r="F1" s="7"/>
      <x:c r="G1" s="7"/>
      <x:c r="H1" s="7"/>
    </x:row>
    <x:row r="2" ht="36" customHeight="1">
      <x:c r="A2" s="10" t="str">
        <x:v>説明用の架空例と、実務入力用の空欄版。法定期限・提出可否・審査結果を自動判定する表ではありません。</x:v>
      </x:c>
      <x:c r="B2" s="10"/>
      <x:c r="C2" s="10"/>
      <x:c r="D2" s="10"/>
      <x:c r="E2" s="10"/>
      <x:c r="F2" s="10"/>
      <x:c r="G2" s="10"/>
      <x:c r="H2" s="10"/>
    </x:row>
    <x:row r="3" ht="34" customHeight="1">
      <x:c r="A3" s="3" t="str">
        <x:v>判定基準日時</x:v>
      </x:c>
      <x:c r="B3" s="15" t="n">
        <x:v>46280.416666666664</x:v>
      </x:c>
      <x:c r="C3" s="3"/>
      <x:c r="D3" s="10" t="str">
        <x:v>日本時間／手入力。期限警告の基準として使います。</x:v>
      </x:c>
      <x:c r="E3" s="10"/>
      <x:c r="F3" s="10"/>
      <x:c r="G3" s="10"/>
      <x:c r="H3" s="10"/>
    </x:row>
    <x:row r="4" ht="28" customHeight="1">
      <x:c r="A4" s="3"/>
      <x:c r="B4" s="3"/>
      <x:c r="C4" s="3"/>
      <x:c r="D4" s="3"/>
      <x:c r="E4" s="3"/>
      <x:c r="F4" s="3"/>
      <x:c r="G4" s="3"/>
      <x:c r="H4" s="3"/>
    </x:row>
    <x:row r="5" ht="44" customHeight="1">
      <x:c r="A5" s="22" t="str">
        <x:v>使う順番</x:v>
      </x:c>
      <x:c r="B5" s="22"/>
      <x:c r="C5" s="10" t="str">
        <x:v>案件_空欄 → 資料_空欄 → 集計 → 確認チェックの順に使います。記入例をそのまま実案件に流用しないでください。</x:v>
      </x:c>
      <x:c r="D5" s="10"/>
      <x:c r="E5" s="10"/>
      <x:c r="F5" s="10"/>
      <x:c r="G5" s="10"/>
      <x:c r="H5" s="10"/>
    </x:row>
    <x:row r="6" ht="44" customHeight="1">
      <x:c r="A6" s="22" t="str">
        <x:v>入力する場所</x:v>
      </x:c>
      <x:c r="B6" s="22"/>
      <x:c r="C6" s="10" t="str">
        <x:v>青字・淡青の欄が入力欄。資料シートの手続種別・提出期限・提出控えは案件シートを参照する数式、注意状態は警告用の数式です。</x:v>
      </x:c>
      <x:c r="D6" s="10"/>
      <x:c r="E6" s="10"/>
      <x:c r="F6" s="10"/>
      <x:c r="G6" s="10"/>
      <x:c r="H6" s="10"/>
    </x:row>
    <x:row r="7" ht="44" customHeight="1">
      <x:c r="A7" s="22" t="str">
        <x:v>集計の単位</x:v>
      </x:c>
      <x:c r="B7" s="22"/>
      <x:c r="C7" s="10" t="str">
        <x:v>資料_記入例／資料_空欄は、案件IDと資料IDの組ごとに現行版を1行だけ入力します。旧版は版履歴へ分けます。</x:v>
      </x:c>
      <x:c r="D7" s="10"/>
      <x:c r="E7" s="10"/>
      <x:c r="F7" s="10"/>
      <x:c r="G7" s="10"/>
      <x:c r="H7" s="10"/>
    </x:row>
    <x:row r="8" ht="44" customHeight="1">
      <x:c r="A8" s="22" t="str">
        <x:v>5点の読み方</x:v>
      </x:c>
      <x:c r="B8" s="22"/>
      <x:c r="C8" s="10" t="str">
        <x:v>PS-101は不備判明なしの受領3点＋内容不備1点＋未提出1点。実受領は4点、内容確認済は1点。受領と確認結果を合算しません。</x:v>
      </x:c>
      <x:c r="D8" s="10"/>
      <x:c r="E8" s="10"/>
      <x:c r="F8" s="10"/>
      <x:c r="G8" s="10"/>
      <x:c r="H8" s="10"/>
    </x:row>
    <x:row r="9" ht="44" customHeight="1">
      <x:c r="A9" s="22" t="str">
        <x:v>確認結果</x:v>
      </x:c>
      <x:c r="B9" s="22"/>
      <x:c r="C9" s="10" t="str">
        <x:v>未提出／未確認／内容不備／内容確認済。内容確認済には、確認者・確認日を必ず残します。審査要件充足を意味しません。</x:v>
      </x:c>
      <x:c r="D9" s="10"/>
      <x:c r="E9" s="10"/>
      <x:c r="F9" s="10"/>
      <x:c r="G9" s="10"/>
      <x:c r="H9" s="10"/>
    </x:row>
    <x:row r="10" ht="44" customHeight="1">
      <x:c r="A10" s="22" t="str">
        <x:v>待ち先</x:v>
      </x:c>
      <x:c r="B10" s="22"/>
      <x:c r="C10" s="10" t="str">
        <x:v>なし／顧客／専門家／所内。確認結果とは独立項目です。待ち先が顧客でも、対応担当は事務所側の担当者を入れます。</x:v>
      </x:c>
      <x:c r="D10" s="10"/>
      <x:c r="E10" s="10"/>
      <x:c r="F10" s="10"/>
      <x:c r="G10" s="10"/>
      <x:c r="H10" s="10"/>
    </x:row>
    <x:row r="11" ht="44" customHeight="1">
      <x:c r="A11" s="22" t="str">
        <x:v>期限の意味</x:v>
      </x:c>
      <x:c r="B11" s="22"/>
      <x:c r="C11" s="10" t="str">
        <x:v>依頼期限＝資料・回答を求める日時。内部期限＝所内の確認期限。提出期限＝専門担当が根拠を確認した外部期限。すべて日本時間の日時です。</x:v>
      </x:c>
      <x:c r="D11" s="10"/>
      <x:c r="E11" s="10"/>
      <x:c r="F11" s="10"/>
      <x:c r="G11" s="10"/>
      <x:c r="H11" s="10"/>
    </x:row>
    <x:row r="12" ht="44" customHeight="1">
      <x:c r="A12" s="22" t="str">
        <x:v>期限の設定</x:v>
      </x:c>
      <x:c r="B12" s="22"/>
      <x:c r="C12" s="10" t="str">
        <x:v>日時は手入力です。法定期限、休日、必要期間の自動算定は行いません。提出先の時刻・受付条件も期限根拠欄に記録してください。</x:v>
      </x:c>
      <x:c r="D12" s="10"/>
      <x:c r="E12" s="10"/>
      <x:c r="F12" s="10"/>
      <x:c r="G12" s="10"/>
      <x:c r="H12" s="10"/>
    </x:row>
    <x:row r="13" ht="44" customHeight="1">
      <x:c r="A13" s="22" t="str">
        <x:v>担当と専門判断</x:v>
      </x:c>
      <x:c r="B13" s="22"/>
      <x:c r="C13" s="10" t="str">
        <x:v>利益相反・提出資格・提出可否は専門担当が判断します。専門判断記録と管理終結確認は案件シートに人が記入します。</x:v>
      </x:c>
      <x:c r="D13" s="10"/>
      <x:c r="E13" s="10"/>
      <x:c r="F13" s="10"/>
      <x:c r="G13" s="10"/>
      <x:c r="H13" s="10"/>
    </x:row>
    <x:row r="14" ht="44" customHeight="1">
      <x:c r="A14" s="22" t="str">
        <x:v>警告の範囲</x:v>
      </x:c>
      <x:c r="B14" s="22"/>
      <x:c r="C14" s="10" t="str">
        <x:v>注意状態は重複・空欄・状態矛盾・日付矛盾・期限超過の補助検出です。1行に複数問題があるときは先に見つけた警告だけを表示します。</x:v>
      </x:c>
      <x:c r="D14" s="10"/>
      <x:c r="E14" s="10"/>
      <x:c r="F14" s="10"/>
      <x:c r="G14" s="10"/>
      <x:c r="H14" s="10"/>
    </x:row>
    <x:row r="15" ht="72" customHeight="1">
      <x:c r="A15" s="22" t="str">
        <x:v>完了の扱い</x:v>
      </x:c>
      <x:c r="B15" s="22"/>
      <x:c r="C15" s="10" t="str">
        <x:v>提出準備が終わっても、審査結果や追加照会が残る案件は結果待ちにします。案件シートの「次の対応・担当」「次回確認日」で追い、残作業がなくなってから終結を記録します。</x:v>
      </x:c>
      <x:c r="D15" s="10"/>
      <x:c r="E15" s="10"/>
      <x:c r="F15" s="10"/>
      <x:c r="G15" s="10"/>
      <x:c r="H15" s="10"/>
    </x:row>
    <x:row r="16" ht="44" customHeight="1">
      <x:c r="A16" s="22" t="str">
        <x:v>参照先と権限</x:v>
      </x:c>
      <x:c r="B16" s="22"/>
      <x:c r="C16" s="10" t="str">
        <x:v>PS-101/M04/v1等は架空の参照文字列で実ファイルはありません。実務では権限を設定した保存先に差し替えます。本表の文字入力だけでアクセス制御はできません。</x:v>
      </x:c>
      <x:c r="D16" s="10"/>
      <x:c r="E16" s="10"/>
      <x:c r="F16" s="10"/>
      <x:c r="G16" s="10"/>
      <x:c r="H16" s="10"/>
    </x:row>
    <x:row r="17" ht="44" customHeight="1">
      <x:c r="A17" s="22" t="str">
        <x:v>入力できる範囲</x:v>
      </x:c>
      <x:c r="B17" s="22"/>
      <x:c r="C17" s="10" t="str">
        <x:v>案件_空欄は6〜25行（20案件）、資料_空欄は6〜105行（100資料）。範囲を超える場合は表・参照式・集計・入力規則の範囲を一緒に拡張してください。</x:v>
      </x:c>
      <x:c r="D17" s="10"/>
      <x:c r="E17" s="10"/>
      <x:c r="F17" s="10"/>
      <x:c r="G17" s="10"/>
      <x:c r="H17" s="10"/>
    </x:row>
    <x:row r="18" ht="44" customHeight="1">
      <x:c r="A18" s="22" t="str">
        <x:v>受領日・確認日</x:v>
      </x:c>
      <x:c r="B18" s="22"/>
      <x:c r="C18" s="10" t="str">
        <x:v>未受領の受領日は空欄。再受領した現行版の日付を記録し、旧版の日付は版履歴に保存します。内容確認日は受領日以後です。</x:v>
      </x:c>
      <x:c r="D18" s="10"/>
      <x:c r="E18" s="10"/>
      <x:c r="F18" s="10"/>
      <x:c r="G18" s="10"/>
      <x:c r="H18" s="10"/>
    </x:row>
    <x:row r="19" ht="44" customHeight="1">
      <x:c r="A19" s="22" t="str">
        <x:v>変更を残す</x:v>
      </x:c>
      <x:c r="B19" s="22"/>
      <x:c r="C19" s="10" t="str">
        <x:v>期限変更は旧日時・新日時・理由・承認者・連絡記録を案件の変更記録へ残します。版変更は版履歴へ残します。</x:v>
      </x:c>
      <x:c r="D19" s="10"/>
      <x:c r="E19" s="10"/>
      <x:c r="F19" s="10"/>
      <x:c r="G19" s="10"/>
      <x:c r="H19" s="10"/>
    </x:row>
    <x:row r="20" ht="44" customHeight="1">
      <x:c r="A20" s="22" t="str">
        <x:v>記入例の時点</x:v>
      </x:c>
      <x:c r="B20" s="22"/>
      <x:c r="C20" s="10" t="str">
        <x:v>2026年9月15日10時（日本時間）の合成データです。全3案件、各5資料。顧客情報・実在の制度・顧客実績は含みません。</x:v>
      </x:c>
      <x:c r="D20" s="10"/>
      <x:c r="E20" s="10"/>
      <x:c r="F20" s="10"/>
      <x:c r="G20" s="10"/>
      <x:c r="H20" s="10"/>
    </x:row>
    <x:row r="21" ht="44" customHeight="1">
      <x:c r="A21" s="22" t="str">
        <x:v>出典1</x:v>
      </x:c>
      <x:c r="B21" s="22"/>
      <x:c r="C21" s="10" t="str">
        <x:v>Armana公式サイト「案件情報・未入金等の経理情報の機能説明」。本表の項目や運用全体を実証する資料ではありません。確認2026/9/15。</x:v>
      </x:c>
      <x:c r="D21" s="10"/>
      <x:c r="E21" s="10"/>
      <x:c r="F21" s="10"/>
      <x:c r="G21" s="10"/>
      <x:c r="H21" s="10"/>
    </x:row>
    <x:row r="22" ht="44" customHeight="1">
      <x:c r="A22" s="22" t="str">
        <x:v>出典URL1</x:v>
      </x:c>
      <x:c r="B22" s="22"/>
      <x:c r="C22" s="10" t="str">
        <x:v>https://armana.jp/</x:v>
      </x:c>
      <x:c r="D22" s="10"/>
      <x:c r="E22" s="10"/>
      <x:c r="F22" s="10"/>
      <x:c r="G22" s="10"/>
      <x:c r="H22" s="10"/>
    </x:row>
    <x:row r="23" ht="44" customHeight="1">
      <x:c r="A23" s="22" t="str">
        <x:v>出典URL1補足</x:v>
      </x:c>
      <x:c r="B23" s="22"/>
      <x:c r="C23" s="10" t="str">
        <x:v>https://armana.jp/functions/</x:v>
      </x:c>
      <x:c r="D23" s="10"/>
      <x:c r="E23" s="10"/>
      <x:c r="F23" s="10"/>
      <x:c r="G23" s="10"/>
      <x:c r="H23" s="10"/>
    </x:row>
    <x:row r="24" ht="44" customHeight="1">
      <x:c r="A24" s="22" t="str">
        <x:v>出典2</x:v>
      </x:c>
      <x:c r="B24" s="22"/>
      <x:c r="C24" s="10" t="str">
        <x:v>NeoLogic「士業・申請支援の案件・資料・期限管理システムの開発」。相談内容・進め方の参照。確認2026/9/15。</x:v>
      </x:c>
      <x:c r="D24" s="10"/>
      <x:c r="E24" s="10"/>
      <x:c r="F24" s="10"/>
      <x:c r="G24" s="10"/>
      <x:c r="H24" s="10"/>
    </x:row>
    <x:row r="25" ht="44" customHeight="1">
      <x:c r="A25" s="22" t="str">
        <x:v>出典URL2</x:v>
      </x:c>
      <x:c r="B25" s="22"/>
      <x:c r="C25" s="10" t="str">
        <x:v>https://neologic.co.jp/solutions/professional-case-deadlines</x:v>
      </x:c>
      <x:c r="D25" s="10"/>
      <x:c r="E25" s="10"/>
      <x:c r="F25" s="10"/>
      <x:c r="G25" s="10"/>
      <x:c r="H25" s="10"/>
    </x:row>
    <x:row r="26" ht="44" customHeight="1">
      <x:c r="A26" s="22" t="str">
        <x:v>発行日・版</x:v>
      </x:c>
      <x:c r="B26" s="22"/>
      <x:c r="C26" s="10" t="str">
        <x:v>いずれも発行日・版番号の記載なし。確認時の公開ページを参照。製品試用・効果実測は行っていません。</x:v>
      </x:c>
      <x:c r="D26" s="10"/>
      <x:c r="E26" s="10"/>
      <x:c r="F26" s="10"/>
      <x:c r="G26" s="10"/>
      <x:c r="H26" s="10"/>
    </x:row>
    <x:row r="27" ht="28" customHeight="1">
      <x:c r="A27" s="3"/>
      <x:c r="B27" s="3"/>
      <x:c r="C27" s="3"/>
      <x:c r="D27" s="3"/>
      <x:c r="E27" s="3"/>
      <x:c r="F27" s="3"/>
      <x:c r="G27" s="3"/>
      <x:c r="H27" s="3"/>
    </x:row>
    <x:row r="28" ht="28" customHeight="1">
      <x:c r="A28" s="3"/>
      <x:c r="B28" s="3"/>
      <x:c r="C28" s="3"/>
      <x:c r="D28" s="3"/>
      <x:c r="E28" s="3"/>
      <x:c r="F28" s="3"/>
      <x:c r="G28" s="3"/>
      <x:c r="H28" s="3"/>
    </x:row>
    <x:row r="29" ht="28" customHeight="1">
      <x:c r="A29" s="3"/>
      <x:c r="B29" s="3"/>
      <x:c r="C29" s="3"/>
      <x:c r="D29" s="3"/>
      <x:c r="E29" s="3"/>
      <x:c r="F29" s="3"/>
      <x:c r="G29" s="3"/>
      <x:c r="H29" s="3"/>
    </x:row>
    <x:row r="30" ht="28" customHeight="1">
      <x:c r="A30" s="3"/>
      <x:c r="B30" s="3"/>
      <x:c r="C30" s="3"/>
      <x:c r="D30" s="3"/>
      <x:c r="E30" s="3"/>
      <x:c r="F30" s="3"/>
      <x:c r="G30" s="3"/>
      <x:c r="H30" s="3"/>
    </x:row>
    <x:row r="31" ht="28" customHeight="1">
      <x:c r="A31" s="3"/>
      <x:c r="B31" s="3"/>
      <x:c r="C31" s="3"/>
      <x:c r="D31" s="3"/>
      <x:c r="E31" s="3"/>
      <x:c r="F31" s="3"/>
      <x:c r="G31" s="3"/>
      <x:c r="H31" s="3"/>
    </x:row>
    <x:row r="32" ht="28" customHeight="1">
      <x:c r="A32" s="3"/>
      <x:c r="B32" s="3"/>
      <x:c r="C32" s="3"/>
      <x:c r="D32" s="3"/>
      <x:c r="E32" s="3"/>
      <x:c r="F32" s="3"/>
      <x:c r="G32" s="3"/>
      <x:c r="H32" s="3"/>
    </x:row>
    <x:row r="33" ht="28" customHeight="1">
      <x:c r="A33" s="3"/>
      <x:c r="B33" s="3"/>
      <x:c r="C33" s="3"/>
      <x:c r="D33" s="3"/>
      <x:c r="E33" s="3"/>
      <x:c r="F33" s="3"/>
      <x:c r="G33" s="3"/>
      <x:c r="H33" s="3"/>
    </x:row>
    <x:row r="34" ht="28" customHeight="1">
      <x:c r="A34" s="3"/>
      <x:c r="B34" s="3"/>
      <x:c r="C34" s="3"/>
      <x:c r="D34" s="3"/>
      <x:c r="E34" s="3"/>
      <x:c r="F34" s="3"/>
      <x:c r="G34" s="3"/>
      <x:c r="H34" s="3"/>
    </x:row>
    <x:row r="35" ht="28" customHeight="1">
      <x:c r="A35" s="3"/>
      <x:c r="B35" s="3"/>
      <x:c r="C35" s="3"/>
      <x:c r="D35" s="3"/>
      <x:c r="E35" s="3"/>
      <x:c r="F35" s="3"/>
      <x:c r="G35" s="3"/>
      <x:c r="H35" s="3"/>
    </x:row>
    <x:row r="36" ht="28" customHeight="1">
      <x:c r="A36" s="3"/>
      <x:c r="B36" s="3"/>
      <x:c r="C36" s="3"/>
      <x:c r="D36" s="3"/>
      <x:c r="E36" s="3"/>
      <x:c r="F36" s="3"/>
      <x:c r="G36" s="3"/>
      <x:c r="H36" s="3"/>
    </x:row>
    <x:row r="37" ht="28" customHeight="1">
      <x:c r="A37" s="3"/>
      <x:c r="B37" s="3"/>
      <x:c r="C37" s="3"/>
      <x:c r="D37" s="3"/>
      <x:c r="E37" s="3"/>
      <x:c r="F37" s="3"/>
      <x:c r="G37" s="3"/>
      <x:c r="H37" s="3"/>
    </x:row>
    <x:row r="38" ht="28" customHeight="1">
      <x:c r="A38" s="3"/>
      <x:c r="B38" s="3"/>
      <x:c r="C38" s="3"/>
      <x:c r="D38" s="3"/>
      <x:c r="E38" s="3"/>
      <x:c r="F38" s="3"/>
      <x:c r="G38" s="3"/>
      <x:c r="H38" s="3"/>
    </x:row>
    <x:row r="39" ht="28" customHeight="1">
      <x:c r="A39" s="3"/>
      <x:c r="B39" s="3"/>
      <x:c r="C39" s="3"/>
      <x:c r="D39" s="3"/>
      <x:c r="E39" s="3"/>
      <x:c r="F39" s="3"/>
      <x:c r="G39" s="3"/>
      <x:c r="H39" s="3"/>
    </x:row>
    <x:row r="40" ht="28" customHeight="1">
      <x:c r="A40" s="3"/>
      <x:c r="B40" s="3"/>
      <x:c r="C40" s="3"/>
      <x:c r="D40" s="3"/>
      <x:c r="E40" s="3"/>
      <x:c r="F40" s="3"/>
      <x:c r="G40" s="3"/>
      <x:c r="H40" s="3"/>
    </x:row>
    <x:row r="41" ht="28" customHeight="1">
      <x:c r="A41" s="3"/>
      <x:c r="B41" s="3"/>
      <x:c r="C41" s="3"/>
      <x:c r="D41" s="3"/>
      <x:c r="E41" s="3"/>
      <x:c r="F41" s="3"/>
      <x:c r="G41" s="3"/>
      <x:c r="H41" s="3"/>
    </x:row>
    <x:row r="42" ht="28" customHeight="1">
      <x:c r="A42" s="3"/>
      <x:c r="B42" s="3"/>
      <x:c r="C42" s="3"/>
      <x:c r="D42" s="3"/>
      <x:c r="E42" s="3"/>
      <x:c r="F42" s="3"/>
      <x:c r="G42" s="3"/>
      <x:c r="H42" s="3"/>
    </x:row>
  </x:sheetData>
  <x:mergeCells>
    <x:mergeCell ref="A1:H1"/>
    <x:mergeCell ref="A2:H2"/>
    <x:mergeCell ref="B3:C3"/>
    <x:mergeCell ref="D3:H3"/>
    <x:mergeCell ref="A5:B5"/>
    <x:mergeCell ref="C5:H5"/>
    <x:mergeCell ref="A6:B6"/>
    <x:mergeCell ref="C6:H6"/>
    <x:mergeCell ref="A7:B7"/>
    <x:mergeCell ref="C7:H7"/>
    <x:mergeCell ref="A8:B8"/>
    <x:mergeCell ref="C8:H8"/>
    <x:mergeCell ref="A9:B9"/>
    <x:mergeCell ref="C9:H9"/>
    <x:mergeCell ref="A10:B10"/>
    <x:mergeCell ref="C10:H10"/>
    <x:mergeCell ref="A11:B11"/>
    <x:mergeCell ref="C11:H11"/>
    <x:mergeCell ref="A12:B12"/>
    <x:mergeCell ref="C12:H12"/>
    <x:mergeCell ref="A13:B13"/>
    <x:mergeCell ref="C13:H13"/>
    <x:mergeCell ref="A14:B14"/>
    <x:mergeCell ref="C14:H14"/>
    <x:mergeCell ref="A15:B15"/>
    <x:mergeCell ref="C15:H15"/>
    <x:mergeCell ref="A16:B16"/>
    <x:mergeCell ref="C16:H16"/>
    <x:mergeCell ref="A17:B17"/>
    <x:mergeCell ref="C17:H17"/>
    <x:mergeCell ref="A18:B18"/>
    <x:mergeCell ref="C18:H18"/>
    <x:mergeCell ref="A19:B19"/>
    <x:mergeCell ref="C19:H19"/>
    <x:mergeCell ref="A20:B20"/>
    <x:mergeCell ref="C20:H20"/>
    <x:mergeCell ref="A21:B21"/>
    <x:mergeCell ref="C21:H21"/>
    <x:mergeCell ref="A22:B22"/>
    <x:mergeCell ref="C22:H22"/>
    <x:mergeCell ref="A23:B23"/>
    <x:mergeCell ref="C23:H23"/>
    <x:mergeCell ref="A24:B24"/>
    <x:mergeCell ref="C24:H24"/>
    <x:mergeCell ref="A25:B25"/>
    <x:mergeCell ref="C25:H25"/>
    <x:mergeCell ref="A26:B26"/>
    <x:mergeCell ref="C26:H26"/>
  </x:mergeCells>
  <x:pageMargins left="0.7" right="0.7" top="0.75" bottom="0.75" header="0.3" footer="0.3"/>
</x:worksheet>
</file>

<file path=xl/worksheets/sheet2.xml><?xml version="1.0" encoding="utf-8"?>
<x:worksheet xmlns:x="http://schemas.openxmlformats.org/spreadsheetml/2006/main">
  <x:sheetFormatPr defaultRowHeight="15"/>
  <x:cols>
    <x:col min="1" max="1" width="13" hidden="0" customWidth="1"/>
    <x:col min="2" max="2" width="20" hidden="0" customWidth="1"/>
    <x:col min="3" max="3" width="13" hidden="0" customWidth="1"/>
    <x:col min="4" max="4" width="15" hidden="0" customWidth="1"/>
    <x:col min="5" max="5" width="14" hidden="0" customWidth="1"/>
    <x:col min="6" max="6" width="22" hidden="0" customWidth="1"/>
    <x:col min="7" max="7" width="38" hidden="0" customWidth="1"/>
    <x:col min="8" max="8" width="32" hidden="0" customWidth="1"/>
    <x:col min="9" max="9" width="24" hidden="0" customWidth="1"/>
    <x:col min="10" max="10" width="26" hidden="0" customWidth="1"/>
    <x:col min="11" max="11" width="26" hidden="0" customWidth="1"/>
    <x:col min="12" max="12" width="24" hidden="0" customWidth="1"/>
    <x:col min="13" max="13" width="15" hidden="0" customWidth="1"/>
    <x:col min="14" max="14" width="15" hidden="0" customWidth="1"/>
    <x:col min="15" max="15" width="22" hidden="0" customWidth="1"/>
    <x:col min="16" max="16" width="36" hidden="0" customWidth="1"/>
    <x:col min="17" max="17" width="42" hidden="0" customWidth="1"/>
    <x:col min="18" max="18" width="22" hidden="0" customWidth="1"/>
  </x:cols>
  <x:sheetData>
    <x:row r="1" ht="36" customHeight="1">
      <x:c r="A1" s="7" t="str">
        <x:v>案件｜記入例</x:v>
      </x:c>
      <x:c r="B1" s="7"/>
      <x:c r="C1" s="7"/>
      <x:c r="D1" s="7"/>
      <x:c r="E1" s="7"/>
      <x:c r="F1" s="7"/>
      <x:c r="G1" s="7"/>
      <x:c r="H1" s="7"/>
      <x:c r="I1" s="7"/>
      <x:c r="J1" s="7"/>
      <x:c r="K1" s="7"/>
      <x:c r="L1" s="7"/>
      <x:c r="M1" s="7"/>
      <x:c r="N1" s="7"/>
      <x:c r="O1" s="7"/>
      <x:c r="P1" s="7"/>
    </x:row>
    <x:row r="2" ht="36" customHeight="1">
      <x:c r="A2" s="10" t="str">
        <x:v>説明用の架空例／2026年9月15日10時時点。提出・専門判断・管理終結を別記録にしています。</x:v>
      </x:c>
      <x:c r="B2" s="10"/>
      <x:c r="C2" s="10"/>
      <x:c r="D2" s="10"/>
      <x:c r="E2" s="10"/>
      <x:c r="F2" s="10"/>
      <x:c r="G2" s="10"/>
      <x:c r="H2" s="10"/>
      <x:c r="I2" s="10"/>
      <x:c r="J2" s="10"/>
      <x:c r="K2" s="10"/>
      <x:c r="L2" s="10"/>
      <x:c r="M2" s="10"/>
      <x:c r="N2" s="10"/>
      <x:c r="O2" s="10"/>
      <x:c r="P2" s="10"/>
    </x:row>
    <x:row r="3" ht="28" customHeight="1">
      <x:c r="A3" s="3"/>
      <x:c r="B3" s="3"/>
      <x:c r="C3" s="3"/>
      <x:c r="D3" s="3"/>
      <x:c r="E3" s="3"/>
      <x:c r="F3" s="3"/>
      <x:c r="G3" s="3"/>
      <x:c r="H3" s="3"/>
      <x:c r="I3" s="3"/>
      <x:c r="J3" s="3"/>
      <x:c r="K3" s="3"/>
      <x:c r="L3" s="3"/>
      <x:c r="M3" s="3"/>
      <x:c r="N3" s="3"/>
      <x:c r="O3" s="3"/>
      <x:c r="P3" s="3"/>
    </x:row>
    <x:row r="4" ht="28" customHeight="1">
      <x:c r="A4" s="3"/>
      <x:c r="B4" s="3"/>
      <x:c r="C4" s="3"/>
      <x:c r="D4" s="3"/>
      <x:c r="E4" s="3"/>
      <x:c r="F4" s="3"/>
      <x:c r="G4" s="3"/>
      <x:c r="H4" s="3"/>
      <x:c r="I4" s="3"/>
      <x:c r="J4" s="3"/>
      <x:c r="K4" s="3"/>
      <x:c r="L4" s="3"/>
      <x:c r="M4" s="3"/>
      <x:c r="N4" s="3"/>
      <x:c r="O4" s="3"/>
      <x:c r="P4" s="3"/>
    </x:row>
    <x:row r="5" ht="34" customHeight="1">
      <x:c r="A5" s="26" t="str">
        <x:v>案件ID</x:v>
      </x:c>
      <x:c r="B5" s="26" t="str">
        <x:v>手続種別</x:v>
      </x:c>
      <x:c r="C5" s="26" t="str">
        <x:v>案件担当</x:v>
      </x:c>
      <x:c r="D5" s="26" t="str">
        <x:v>期限確定者</x:v>
      </x:c>
      <x:c r="E5" s="26" t="str">
        <x:v>期限確認日</x:v>
      </x:c>
      <x:c r="F5" s="26" t="str">
        <x:v>提出期限</x:v>
      </x:c>
      <x:c r="G5" s="26" t="str">
        <x:v>期限根拠</x:v>
      </x:c>
      <x:c r="H5" s="26" t="str">
        <x:v>専門判断記録</x:v>
      </x:c>
      <x:c r="I5" s="26" t="str">
        <x:v>提出控え</x:v>
      </x:c>
      <x:c r="J5" s="26" t="str">
        <x:v>完了版参照先</x:v>
      </x:c>
      <x:c r="K5" s="26" t="str">
        <x:v>閲覧範囲</x:v>
      </x:c>
      <x:c r="L5" s="26" t="str">
        <x:v>管理終結確認</x:v>
      </x:c>
      <x:c r="M5" s="26" t="str">
        <x:v>管理終結日</x:v>
      </x:c>
      <x:c r="N5" s="26" t="str">
        <x:v>更新日</x:v>
      </x:c>
      <x:c r="O5" s="26" t="str">
        <x:v>提出日時</x:v>
      </x:c>
      <x:c r="P5" s="26" t="str">
        <x:v>提出記録</x:v>
      </x:c>
      <x:c r="Q5" s="78" t="str">
        <x:v>次の対応・担当</x:v>
      </x:c>
      <x:c r="R5" s="78" t="str">
        <x:v>次回確認日</x:v>
      </x:c>
    </x:row>
    <x:row r="6" ht="62" customHeight="1">
      <x:c r="A6" s="30" t="str">
        <x:v>PS-101</x:v>
      </x:c>
      <x:c r="B6" s="30" t="str">
        <x:v>手続A（架空）</x:v>
      </x:c>
      <x:c r="C6" s="30" t="str">
        <x:v>担当A</x:v>
      </x:c>
      <x:c r="D6" s="30" t="str">
        <x:v>専門担当A</x:v>
      </x:c>
      <x:c r="E6" s="32" t="n">
        <x:v>46275</x:v>
      </x:c>
      <x:c r="F6" s="34" t="n">
        <x:v>46290.708333333336</x:v>
      </x:c>
      <x:c r="G6" s="30" t="str">
        <x:v>説明用の期限設定票A・2026/9/10確認（実在の制度ではない）</x:v>
      </x:c>
      <x:c r="H6" s="30" t="str">
        <x:v>未了</x:v>
      </x:c>
      <x:c r="I6" s="30" t="str">
        <x:v>未提出</x:v>
      </x:c>
      <x:c r="J6" s="30" t="str">
        <x:v>未確定</x:v>
      </x:c>
      <x:c r="K6" s="30" t="str">
        <x:v>担当A・専門担当A</x:v>
      </x:c>
      <x:c r="L6" s="30" t="str">
        <x:v>未確認</x:v>
      </x:c>
      <x:c r="M6" s="32"/>
      <x:c r="N6" s="32" t="n">
        <x:v>46280</x:v>
      </x:c>
      <x:c r="O6" s="34"/>
      <x:c r="P6" s="30" t="str">
        <x:v>未提出</x:v>
      </x:c>
      <x:c r="Q6" s="81"/>
      <x:c r="R6" s="81"/>
    </x:row>
    <x:row r="7" ht="62" customHeight="1">
      <x:c r="A7" s="30" t="str">
        <x:v>PS-102</x:v>
      </x:c>
      <x:c r="B7" s="30" t="str">
        <x:v>手続B（架空）</x:v>
      </x:c>
      <x:c r="C7" s="30" t="str">
        <x:v>担当B</x:v>
      </x:c>
      <x:c r="D7" s="30" t="str">
        <x:v>専門担当B</x:v>
      </x:c>
      <x:c r="E7" s="32" t="n">
        <x:v>46273</x:v>
      </x:c>
      <x:c r="F7" s="34" t="n">
        <x:v>46283.708333333336</x:v>
      </x:c>
      <x:c r="G7" s="30" t="str">
        <x:v>説明用の期限設定票B・2026/9/8確認（実在の制度ではない）</x:v>
      </x:c>
      <x:c r="H7" s="30" t="str">
        <x:v>保留（提出資格の確認待ち）</x:v>
      </x:c>
      <x:c r="I7" s="30" t="str">
        <x:v>未提出</x:v>
      </x:c>
      <x:c r="J7" s="30" t="str">
        <x:v>未確定</x:v>
      </x:c>
      <x:c r="K7" s="30" t="str">
        <x:v>担当B・専門担当B</x:v>
      </x:c>
      <x:c r="L7" s="30" t="str">
        <x:v>未確認</x:v>
      </x:c>
      <x:c r="M7" s="32"/>
      <x:c r="N7" s="32" t="n">
        <x:v>46280</x:v>
      </x:c>
      <x:c r="O7" s="34"/>
      <x:c r="P7" s="30" t="str">
        <x:v>未提出</x:v>
      </x:c>
      <x:c r="Q7" s="81"/>
      <x:c r="R7" s="81"/>
    </x:row>
    <x:row r="8" ht="62" customHeight="1">
      <x:c r="A8" s="30" t="str">
        <x:v>PS-103</x:v>
      </x:c>
      <x:c r="B8" s="30" t="str">
        <x:v>手続C（架空）</x:v>
      </x:c>
      <x:c r="C8" s="30" t="str">
        <x:v>担当C</x:v>
      </x:c>
      <x:c r="D8" s="30" t="str">
        <x:v>専門担当C</x:v>
      </x:c>
      <x:c r="E8" s="32" t="n">
        <x:v>46269</x:v>
      </x:c>
      <x:c r="F8" s="34" t="n">
        <x:v>46280.708333333336</x:v>
      </x:c>
      <x:c r="G8" s="30" t="str">
        <x:v>説明用の期限設定票C・2026/9/4確認（実在の制度ではない）</x:v>
      </x:c>
      <x:c r="H8" s="30" t="str">
        <x:v>確認記録あり（専門担当C・9/11）</x:v>
      </x:c>
      <x:c r="I8" s="30" t="str">
        <x:v>控C-0914（架空）</x:v>
      </x:c>
      <x:c r="J8" s="30" t="str">
        <x:v>PS-103/final</x:v>
      </x:c>
      <x:c r="K8" s="30" t="str">
        <x:v>担当C・専門担当C</x:v>
      </x:c>
      <x:c r="L8" s="30" t="str">
        <x:v>提出済み・結果待ち</x:v>
      </x:c>
      <x:c r="M8" s="32"/>
      <x:c r="N8" s="32" t="n">
        <x:v>46279</x:v>
      </x:c>
      <x:c r="O8" s="34" t="n">
        <x:v>46279.416666666664</x:v>
      </x:c>
      <x:c r="P8" s="30" t="str">
        <x:v>9/14 10時提出記録（架空）</x:v>
      </x:c>
      <x:c r="Q8" s="81" t="str">
        <x:v>担当Cが提出後の進捗を確認</x:v>
      </x:c>
      <x:c r="R8" s="81" t="str">
        <x:v>2026-09-18</x:v>
      </x:c>
    </x:row>
    <x:row r="9">
      <x:c r="Q9" s="81"/>
      <x:c r="R9" s="81"/>
    </x:row>
    <x:row r="10">
      <x:c r="Q10" s="81"/>
      <x:c r="R10" s="81"/>
    </x:row>
    <x:row r="11">
      <x:c r="Q11" s="81"/>
      <x:c r="R11" s="81"/>
    </x:row>
    <x:row r="12">
      <x:c r="Q12" s="81"/>
      <x:c r="R12" s="81"/>
    </x:row>
    <x:row r="13">
      <x:c r="Q13" s="81"/>
      <x:c r="R13" s="81"/>
    </x:row>
    <x:row r="14">
      <x:c r="Q14" s="81"/>
      <x:c r="R14" s="81"/>
    </x:row>
    <x:row r="15">
      <x:c r="Q15" s="81"/>
      <x:c r="R15" s="81"/>
    </x:row>
    <x:row r="16">
      <x:c r="Q16" s="81"/>
      <x:c r="R16" s="81"/>
    </x:row>
    <x:row r="17">
      <x:c r="Q17" s="81"/>
      <x:c r="R17" s="81"/>
    </x:row>
    <x:row r="18">
      <x:c r="Q18" s="81"/>
      <x:c r="R18" s="81"/>
    </x:row>
    <x:row r="19">
      <x:c r="Q19" s="81"/>
      <x:c r="R19" s="81"/>
    </x:row>
    <x:row r="20">
      <x:c r="Q20" s="81"/>
      <x:c r="R20" s="81"/>
    </x:row>
    <x:row r="21">
      <x:c r="Q21" s="81"/>
      <x:c r="R21" s="81"/>
    </x:row>
    <x:row r="22">
      <x:c r="Q22" s="81"/>
      <x:c r="R22" s="81"/>
    </x:row>
    <x:row r="23">
      <x:c r="Q23" s="81"/>
      <x:c r="R23" s="81"/>
    </x:row>
    <x:row r="24">
      <x:c r="Q24" s="81"/>
      <x:c r="R24" s="81"/>
    </x:row>
    <x:row r="25">
      <x:c r="Q25" s="81"/>
      <x:c r="R25" s="81"/>
    </x:row>
  </x:sheetData>
  <x:mergeCells>
    <x:mergeCell ref="A1:P1"/>
    <x:mergeCell ref="A2:P2"/>
  </x:mergeCells>
  <x:conditionalFormatting sqref="A6:A8">
    <x:cfRule type="expression" dxfId="4" priority="1">
      <x:formula>AND(A6&lt;&gt;"",COUNTIF($A$6:$A$8,A6)&gt;1)</x:formula>
    </x:cfRule>
  </x:conditionalFormatting>
  <x:pageMargins left="0.7" right="0.7" top="0.75" bottom="0.75" header="0.3" footer="0.3"/>
  <x:tableParts count="1">
    <x:tablePart xmlns:r="http://schemas.openxmlformats.org/officeDocument/2006/relationships" r:id="R0e28d4e5c13f42c8"/>
  </x:tableParts>
</x:worksheet>
</file>

<file path=xl/worksheets/sheet3.xml><?xml version="1.0" encoding="utf-8"?>
<x:worksheet xmlns:x="http://schemas.openxmlformats.org/spreadsheetml/2006/main">
  <x:sheetFormatPr defaultRowHeight="15"/>
  <x:cols>
    <x:col min="1" max="1" width="13" hidden="0" customWidth="1"/>
    <x:col min="2" max="2" width="20" hidden="0" customWidth="1"/>
    <x:col min="3" max="3" width="10" hidden="0" customWidth="1"/>
    <x:col min="4" max="4" width="20" hidden="0" customWidth="1"/>
    <x:col min="5" max="5" width="10" hidden="0" customWidth="1"/>
    <x:col min="6" max="6" width="14" hidden="0" customWidth="1"/>
    <x:col min="7" max="7" width="16" hidden="0" customWidth="1"/>
    <x:col min="8" max="8" width="28" hidden="0" customWidth="1"/>
    <x:col min="9" max="9" width="12" hidden="0" customWidth="1"/>
    <x:col min="10" max="10" width="30" hidden="0" customWidth="1"/>
    <x:col min="11" max="11" width="13" hidden="0" customWidth="1"/>
    <x:col min="12" max="12" width="22" hidden="0" customWidth="1"/>
    <x:col min="13" max="13" width="22" hidden="0" customWidth="1"/>
    <x:col min="14" max="14" width="22" hidden="0" customWidth="1"/>
    <x:col min="15" max="15" width="24" hidden="0" customWidth="1"/>
    <x:col min="16" max="16" width="15" hidden="0" customWidth="1"/>
    <x:col min="17" max="17" width="15" hidden="0" customWidth="1"/>
    <x:col min="18" max="18" width="28" hidden="0" customWidth="1"/>
    <x:col min="19" max="19" width="15" hidden="0" customWidth="1"/>
    <x:col min="20" max="20" width="25" hidden="0" customWidth="1"/>
  </x:cols>
  <x:sheetData>
    <x:row r="1" ht="36" customHeight="1">
      <x:c r="A1" s="7" t="str">
        <x:v>資料｜記入例</x:v>
      </x:c>
      <x:c r="B1" s="7"/>
      <x:c r="C1" s="7"/>
      <x:c r="D1" s="7"/>
      <x:c r="E1" s="7"/>
      <x:c r="F1" s="7"/>
      <x:c r="G1" s="7"/>
      <x:c r="H1" s="7"/>
      <x:c r="I1" s="7"/>
      <x:c r="J1" s="7"/>
      <x:c r="K1" s="7"/>
      <x:c r="L1" s="7"/>
      <x:c r="M1" s="7"/>
      <x:c r="N1" s="7"/>
      <x:c r="O1" s="7"/>
      <x:c r="P1" s="7"/>
      <x:c r="Q1" s="7"/>
      <x:c r="R1" s="7"/>
      <x:c r="S1" s="7"/>
      <x:c r="T1" s="7"/>
    </x:row>
    <x:row r="2" ht="36" customHeight="1">
      <x:c r="A2" s="10" t="str">
        <x:v>現行版は案件ID＋資料IDごとに1行。B・N・O・T列は数式。日付未定・未受領は空欄。期限の単位は日本時間の日時。</x:v>
      </x:c>
      <x:c r="B2" s="10"/>
      <x:c r="C2" s="10"/>
      <x:c r="D2" s="10"/>
      <x:c r="E2" s="10"/>
      <x:c r="F2" s="10"/>
      <x:c r="G2" s="10"/>
      <x:c r="H2" s="10"/>
      <x:c r="I2" s="10"/>
      <x:c r="J2" s="10"/>
      <x:c r="K2" s="10"/>
      <x:c r="L2" s="10"/>
      <x:c r="M2" s="10"/>
      <x:c r="N2" s="10"/>
      <x:c r="O2" s="10"/>
      <x:c r="P2" s="10"/>
      <x:c r="Q2" s="10"/>
      <x:c r="R2" s="10"/>
      <x:c r="S2" s="10"/>
      <x:c r="T2" s="10"/>
    </x:row>
    <x:row r="3" ht="28" customHeight="1">
      <x:c r="A3" s="3"/>
      <x:c r="B3" s="3"/>
      <x:c r="C3" s="3"/>
      <x:c r="D3" s="3"/>
      <x:c r="E3" s="3"/>
      <x:c r="F3" s="3"/>
      <x:c r="G3" s="3"/>
      <x:c r="H3" s="3"/>
      <x:c r="I3" s="3"/>
      <x:c r="J3" s="3"/>
      <x:c r="K3" s="3"/>
      <x:c r="L3" s="3"/>
      <x:c r="M3" s="3"/>
      <x:c r="N3" s="3"/>
      <x:c r="O3" s="3"/>
      <x:c r="P3" s="3"/>
      <x:c r="Q3" s="3"/>
      <x:c r="R3" s="3"/>
      <x:c r="S3" s="3"/>
      <x:c r="T3" s="3"/>
    </x:row>
    <x:row r="4" ht="28" customHeight="1">
      <x:c r="A4" s="3"/>
      <x:c r="B4" s="3"/>
      <x:c r="C4" s="3"/>
      <x:c r="D4" s="3"/>
      <x:c r="E4" s="3"/>
      <x:c r="F4" s="3"/>
      <x:c r="G4" s="3"/>
      <x:c r="H4" s="3"/>
      <x:c r="I4" s="3"/>
      <x:c r="J4" s="3"/>
      <x:c r="K4" s="3"/>
      <x:c r="L4" s="3"/>
      <x:c r="M4" s="3"/>
      <x:c r="N4" s="3"/>
      <x:c r="O4" s="3"/>
      <x:c r="P4" s="3"/>
      <x:c r="Q4" s="3"/>
      <x:c r="R4" s="3"/>
      <x:c r="S4" s="3"/>
      <x:c r="T4" s="3"/>
    </x:row>
    <x:row r="5" ht="40" customHeight="1">
      <x:c r="A5" s="26" t="str">
        <x:v>案件ID</x:v>
      </x:c>
      <x:c r="B5" s="26" t="str">
        <x:v>手続種別</x:v>
      </x:c>
      <x:c r="C5" s="26" t="str">
        <x:v>資料ID</x:v>
      </x:c>
      <x:c r="D5" s="26" t="str">
        <x:v>必要資料</x:v>
      </x:c>
      <x:c r="E5" s="26" t="str">
        <x:v>現在版</x:v>
      </x:c>
      <x:c r="F5" s="26" t="str">
        <x:v>受領日</x:v>
      </x:c>
      <x:c r="G5" s="26" t="str">
        <x:v>確認結果</x:v>
      </x:c>
      <x:c r="H5" s="26" t="str">
        <x:v>不足理由</x:v>
      </x:c>
      <x:c r="I5" s="26" t="str">
        <x:v>待ち先</x:v>
      </x:c>
      <x:c r="J5" s="26" t="str">
        <x:v>次の対応</x:v>
      </x:c>
      <x:c r="K5" s="26" t="str">
        <x:v>対応担当</x:v>
      </x:c>
      <x:c r="L5" s="26" t="str">
        <x:v>依頼期限</x:v>
      </x:c>
      <x:c r="M5" s="26" t="str">
        <x:v>内部期限</x:v>
      </x:c>
      <x:c r="N5" s="26" t="str">
        <x:v>提出期限</x:v>
      </x:c>
      <x:c r="O5" s="26" t="str">
        <x:v>提出控え</x:v>
      </x:c>
      <x:c r="P5" s="26" t="str">
        <x:v>内容確認者</x:v>
      </x:c>
      <x:c r="Q5" s="26" t="str">
        <x:v>内容確認日</x:v>
      </x:c>
      <x:c r="R5" s="26" t="str">
        <x:v>現在版参照先</x:v>
      </x:c>
      <x:c r="S5" s="26" t="str">
        <x:v>更新日</x:v>
      </x:c>
      <x:c r="T5" s="26" t="str">
        <x:v>注意状態</x:v>
      </x:c>
    </x:row>
    <x:row r="6" ht="50" customHeight="1">
      <x:c r="A6" s="30" t="str">
        <x:v>PS-101</x:v>
      </x:c>
      <x:c r="B6" s="37" t="str">
        <x:f>IF($A6="","",IFERROR(IF(VLOOKUP($A6,'案件_記入例'!$A$6:$P$8,2,FALSE)=0,"",VLOOKUP($A6,'案件_記入例'!$A$6:$P$8,2,FALSE)),"案件ID未登録"))</x:f>
        <x:v>手続A（架空）</x:v>
      </x:c>
      <x:c r="C6" s="30" t="str">
        <x:v>M01</x:v>
      </x:c>
      <x:c r="D6" s="30" t="str">
        <x:v>受付票</x:v>
      </x:c>
      <x:c r="E6" s="30" t="str">
        <x:v>v1</x:v>
      </x:c>
      <x:c r="F6" s="32" t="n">
        <x:v>46275</x:v>
      </x:c>
      <x:c r="G6" s="30" t="str">
        <x:v>内容確認済</x:v>
      </x:c>
      <x:c r="H6" s="30" t="str">
        <x:v>なし</x:v>
      </x:c>
      <x:c r="I6" s="30" t="str">
        <x:v>なし</x:v>
      </x:c>
      <x:c r="J6" s="30" t="str">
        <x:v>確認履歴を保存</x:v>
      </x:c>
      <x:c r="K6" s="30" t="str">
        <x:v>担当A</x:v>
      </x:c>
      <x:c r="L6" s="34" t="n">
        <x:v>46282.5</x:v>
      </x:c>
      <x:c r="M6" s="34" t="n">
        <x:v>46283.625</x:v>
      </x:c>
      <x:c r="N6" s="41" t="n">
        <x:f>IF($A6="","",IFERROR(IF(VLOOKUP($A6,'案件_記入例'!$A$6:$P$8,6,FALSE)=0,"",VLOOKUP($A6,'案件_記入例'!$A$6:$P$8,6,FALSE)),"案件ID未登録"))</x:f>
        <x:v>46290.708333333336</x:v>
      </x:c>
      <x:c r="O6" s="37" t="str">
        <x:f>IF($A6="","",IFERROR(IF(VLOOKUP($A6,'案件_記入例'!$A$6:$P$8,9,FALSE)=0,"",VLOOKUP($A6,'案件_記入例'!$A$6:$P$8,9,FALSE)),"案件ID未登録"))</x:f>
        <x:v>未提出</x:v>
      </x:c>
      <x:c r="P6" s="30" t="str">
        <x:v>担当A</x:v>
      </x:c>
      <x:c r="Q6" s="32" t="n">
        <x:v>46276</x:v>
      </x:c>
      <x:c r="R6" s="30" t="str">
        <x:v>PS-101/M01/v1</x:v>
      </x:c>
      <x:c r="S6" s="32" t="n">
        <x:v>46280</x:v>
      </x:c>
      <x:c r="T6" s="37" t="str">
        <x:f>IF($A6="","",IF($C6="","資料ID未入力",IF(COUNTIF('案件_記入例'!$A$6:$A$8,$A6)=0,"案件ID要確認",IF(COUNTIFS($A$6:$A$20,$A6,$C$6:$C$20,$C6)&gt;1,"資料ID重複",IF($G6="","確認結果未入力",IF(AND($G6="未提出",$F6&lt;&gt;""),"状態矛盾：受領日あり",IF(AND($G6&lt;&gt;"未提出",$F6=""),"受領日要入力",IF(AND($F6&lt;&gt;"",$F6&gt;'はじめに'!$B$3),"受領日が未来",IF(AND($G6="内容確認済",OR($P6="",$Q6="",$E6="")),"確認記録不足",IF(AND($G6="内容確認済",$I6&lt;&gt;"なし"),"待ち先を再確認",IF(AND($F6&lt;&gt;"",$Q6&lt;&gt;"",$Q6&lt;$F6),"確認日の前後矛盾",IF(AND($M6&lt;&gt;"",$N6&lt;&gt;"",$M6&gt;$N6),"期限順序要確認",IF(AND($L6&lt;&gt;"",$M6&lt;&gt;"",$L6&gt;$M6),"期限順序要確認",IF(AND($G6&lt;&gt;"内容確認済",$M6&lt;&gt;"",$M6&lt;'はじめに'!$B$3),"内部期限超過",IF(AND($G6&lt;&gt;"内容確認済",$L6&lt;&gt;"",$L6&lt;'はじめに'!$B$3),"依頼期限超過","")))))))))))))))</x:f>
      </x:c>
    </x:row>
    <x:row r="7" ht="50" customHeight="1">
      <x:c r="A7" s="30" t="str">
        <x:v>PS-101</x:v>
      </x:c>
      <x:c r="B7" s="37" t="str">
        <x:f>IF($A7="","",IFERROR(IF(VLOOKUP($A7,'案件_記入例'!$A$6:$P$8,2,FALSE)=0,"",VLOOKUP($A7,'案件_記入例'!$A$6:$P$8,2,FALSE)),"案件ID未登録"))</x:f>
        <x:v>手続A（架空）</x:v>
      </x:c>
      <x:c r="C7" s="30" t="str">
        <x:v>M02</x:v>
      </x:c>
      <x:c r="D7" s="30" t="str">
        <x:v>基礎情報票</x:v>
      </x:c>
      <x:c r="E7" s="30" t="str">
        <x:v>v1</x:v>
      </x:c>
      <x:c r="F7" s="32" t="n">
        <x:v>46276</x:v>
      </x:c>
      <x:c r="G7" s="30" t="str">
        <x:v>未確認</x:v>
      </x:c>
      <x:c r="H7" s="30" t="str">
        <x:v>記載日の回答未着</x:v>
      </x:c>
      <x:c r="I7" s="30" t="str">
        <x:v>顧客</x:v>
      </x:c>
      <x:c r="J7" s="30" t="str">
        <x:v>記載日を照会</x:v>
      </x:c>
      <x:c r="K7" s="30" t="str">
        <x:v>担当A</x:v>
      </x:c>
      <x:c r="L7" s="34" t="n">
        <x:v>46282.5</x:v>
      </x:c>
      <x:c r="M7" s="34" t="n">
        <x:v>46283.625</x:v>
      </x:c>
      <x:c r="N7" s="41" t="n">
        <x:f>IF($A7="","",IFERROR(IF(VLOOKUP($A7,'案件_記入例'!$A$6:$P$8,6,FALSE)=0,"",VLOOKUP($A7,'案件_記入例'!$A$6:$P$8,6,FALSE)),"案件ID未登録"))</x:f>
        <x:v>46290.708333333336</x:v>
      </x:c>
      <x:c r="O7" s="37" t="str">
        <x:f>IF($A7="","",IFERROR(IF(VLOOKUP($A7,'案件_記入例'!$A$6:$P$8,9,FALSE)=0,"",VLOOKUP($A7,'案件_記入例'!$A$6:$P$8,9,FALSE)),"案件ID未登録"))</x:f>
        <x:v>未提出</x:v>
      </x:c>
      <x:c r="P7" s="30"/>
      <x:c r="Q7" s="32"/>
      <x:c r="R7" s="30" t="str">
        <x:v>PS-101/M02/v1</x:v>
      </x:c>
      <x:c r="S7" s="32" t="n">
        <x:v>46280</x:v>
      </x:c>
      <x:c r="T7" s="37" t="str">
        <x:f>IF($A7="","",IF($C7="","資料ID未入力",IF(COUNTIF('案件_記入例'!$A$6:$A$8,$A7)=0,"案件ID要確認",IF(COUNTIFS($A$6:$A$20,$A7,$C$6:$C$20,$C7)&gt;1,"資料ID重複",IF($G7="","確認結果未入力",IF(AND($G7="未提出",$F7&lt;&gt;""),"状態矛盾：受領日あり",IF(AND($G7&lt;&gt;"未提出",$F7=""),"受領日要入力",IF(AND($F7&lt;&gt;"",$F7&gt;'はじめに'!$B$3),"受領日が未来",IF(AND($G7="内容確認済",OR($P7="",$Q7="",$E7="")),"確認記録不足",IF(AND($G7="内容確認済",$I7&lt;&gt;"なし"),"待ち先を再確認",IF(AND($F7&lt;&gt;"",$Q7&lt;&gt;"",$Q7&lt;$F7),"確認日の前後矛盾",IF(AND($M7&lt;&gt;"",$N7&lt;&gt;"",$M7&gt;$N7),"期限順序要確認",IF(AND($L7&lt;&gt;"",$M7&lt;&gt;"",$L7&gt;$M7),"期限順序要確認",IF(AND($G7&lt;&gt;"内容確認済",$M7&lt;&gt;"",$M7&lt;'はじめに'!$B$3),"内部期限超過",IF(AND($G7&lt;&gt;"内容確認済",$L7&lt;&gt;"",$L7&lt;'はじめに'!$B$3),"依頼期限超過","")))))))))))))))</x:f>
      </x:c>
    </x:row>
    <x:row r="8" ht="50" customHeight="1">
      <x:c r="A8" s="30" t="str">
        <x:v>PS-101</x:v>
      </x:c>
      <x:c r="B8" s="37" t="str">
        <x:f>IF($A8="","",IFERROR(IF(VLOOKUP($A8,'案件_記入例'!$A$6:$P$8,2,FALSE)=0,"",VLOOKUP($A8,'案件_記入例'!$A$6:$P$8,2,FALSE)),"案件ID未登録"))</x:f>
        <x:v>手続A（架空）</x:v>
      </x:c>
      <x:c r="C8" s="30" t="str">
        <x:v>M03</x:v>
      </x:c>
      <x:c r="D8" s="30" t="str">
        <x:v>説明資料</x:v>
      </x:c>
      <x:c r="E8" s="30" t="str">
        <x:v>v1</x:v>
      </x:c>
      <x:c r="F8" s="32" t="n">
        <x:v>46279</x:v>
      </x:c>
      <x:c r="G8" s="30" t="str">
        <x:v>未確認</x:v>
      </x:c>
      <x:c r="H8" s="30" t="str">
        <x:v>記載内容の評価未了</x:v>
      </x:c>
      <x:c r="I8" s="30" t="str">
        <x:v>専門家</x:v>
      </x:c>
      <x:c r="J8" s="30" t="str">
        <x:v>専門担当Aが内容確認</x:v>
      </x:c>
      <x:c r="K8" s="30" t="str">
        <x:v>担当A</x:v>
      </x:c>
      <x:c r="L8" s="34" t="n">
        <x:v>46282.5</x:v>
      </x:c>
      <x:c r="M8" s="34" t="n">
        <x:v>46283.625</x:v>
      </x:c>
      <x:c r="N8" s="41" t="n">
        <x:f>IF($A8="","",IFERROR(IF(VLOOKUP($A8,'案件_記入例'!$A$6:$P$8,6,FALSE)=0,"",VLOOKUP($A8,'案件_記入例'!$A$6:$P$8,6,FALSE)),"案件ID未登録"))</x:f>
        <x:v>46290.708333333336</x:v>
      </x:c>
      <x:c r="O8" s="37" t="str">
        <x:f>IF($A8="","",IFERROR(IF(VLOOKUP($A8,'案件_記入例'!$A$6:$P$8,9,FALSE)=0,"",VLOOKUP($A8,'案件_記入例'!$A$6:$P$8,9,FALSE)),"案件ID未登録"))</x:f>
        <x:v>未提出</x:v>
      </x:c>
      <x:c r="P8" s="30"/>
      <x:c r="Q8" s="32"/>
      <x:c r="R8" s="30" t="str">
        <x:v>PS-101/M03/v1</x:v>
      </x:c>
      <x:c r="S8" s="32" t="n">
        <x:v>46280</x:v>
      </x:c>
      <x:c r="T8" s="37" t="str">
        <x:f>IF($A8="","",IF($C8="","資料ID未入力",IF(COUNTIF('案件_記入例'!$A$6:$A$8,$A8)=0,"案件ID要確認",IF(COUNTIFS($A$6:$A$20,$A8,$C$6:$C$20,$C8)&gt;1,"資料ID重複",IF($G8="","確認結果未入力",IF(AND($G8="未提出",$F8&lt;&gt;""),"状態矛盾：受領日あり",IF(AND($G8&lt;&gt;"未提出",$F8=""),"受領日要入力",IF(AND($F8&lt;&gt;"",$F8&gt;'はじめに'!$B$3),"受領日が未来",IF(AND($G8="内容確認済",OR($P8="",$Q8="",$E8="")),"確認記録不足",IF(AND($G8="内容確認済",$I8&lt;&gt;"なし"),"待ち先を再確認",IF(AND($F8&lt;&gt;"",$Q8&lt;&gt;"",$Q8&lt;$F8),"確認日の前後矛盾",IF(AND($M8&lt;&gt;"",$N8&lt;&gt;"",$M8&gt;$N8),"期限順序要確認",IF(AND($L8&lt;&gt;"",$M8&lt;&gt;"",$L8&gt;$M8),"期限順序要確認",IF(AND($G8&lt;&gt;"内容確認済",$M8&lt;&gt;"",$M8&lt;'はじめに'!$B$3),"内部期限超過",IF(AND($G8&lt;&gt;"内容確認済",$L8&lt;&gt;"",$L8&lt;'はじめに'!$B$3),"依頼期限超過","")))))))))))))))</x:f>
      </x:c>
    </x:row>
    <x:row r="9" ht="50" customHeight="1">
      <x:c r="A9" s="30" t="str">
        <x:v>PS-101</x:v>
      </x:c>
      <x:c r="B9" s="37" t="str">
        <x:f>IF($A9="","",IFERROR(IF(VLOOKUP($A9,'案件_記入例'!$A$6:$P$8,2,FALSE)=0,"",VLOOKUP($A9,'案件_記入例'!$A$6:$P$8,2,FALSE)),"案件ID未登録"))</x:f>
        <x:v>手続A（架空）</x:v>
      </x:c>
      <x:c r="C9" s="30" t="str">
        <x:v>M04</x:v>
      </x:c>
      <x:c r="D9" s="30" t="str">
        <x:v>添付図</x:v>
      </x:c>
      <x:c r="E9" s="30" t="str">
        <x:v>v1</x:v>
      </x:c>
      <x:c r="F9" s="32" t="n">
        <x:v>46279</x:v>
      </x:c>
      <x:c r="G9" s="30" t="str">
        <x:v>内容不備</x:v>
      </x:c>
      <x:c r="H9" s="30" t="str">
        <x:v>2ページ目が欠落</x:v>
      </x:c>
      <x:c r="I9" s="30" t="str">
        <x:v>顧客</x:v>
      </x:c>
      <x:c r="J9" s="30" t="str">
        <x:v>2ページ目を再依頼</x:v>
      </x:c>
      <x:c r="K9" s="30" t="str">
        <x:v>担当A</x:v>
      </x:c>
      <x:c r="L9" s="34" t="n">
        <x:v>46282.5</x:v>
      </x:c>
      <x:c r="M9" s="34" t="n">
        <x:v>46283.625</x:v>
      </x:c>
      <x:c r="N9" s="41" t="n">
        <x:f>IF($A9="","",IFERROR(IF(VLOOKUP($A9,'案件_記入例'!$A$6:$P$8,6,FALSE)=0,"",VLOOKUP($A9,'案件_記入例'!$A$6:$P$8,6,FALSE)),"案件ID未登録"))</x:f>
        <x:v>46290.708333333336</x:v>
      </x:c>
      <x:c r="O9" s="37" t="str">
        <x:f>IF($A9="","",IFERROR(IF(VLOOKUP($A9,'案件_記入例'!$A$6:$P$8,9,FALSE)=0,"",VLOOKUP($A9,'案件_記入例'!$A$6:$P$8,9,FALSE)),"案件ID未登録"))</x:f>
        <x:v>未提出</x:v>
      </x:c>
      <x:c r="P9" s="30" t="str">
        <x:v>担当A</x:v>
      </x:c>
      <x:c r="Q9" s="32" t="n">
        <x:v>46280</x:v>
      </x:c>
      <x:c r="R9" s="30" t="str">
        <x:v>PS-101/M04/v1</x:v>
      </x:c>
      <x:c r="S9" s="32" t="n">
        <x:v>46280</x:v>
      </x:c>
      <x:c r="T9" s="37" t="str">
        <x:f>IF($A9="","",IF($C9="","資料ID未入力",IF(COUNTIF('案件_記入例'!$A$6:$A$8,$A9)=0,"案件ID要確認",IF(COUNTIFS($A$6:$A$20,$A9,$C$6:$C$20,$C9)&gt;1,"資料ID重複",IF($G9="","確認結果未入力",IF(AND($G9="未提出",$F9&lt;&gt;""),"状態矛盾：受領日あり",IF(AND($G9&lt;&gt;"未提出",$F9=""),"受領日要入力",IF(AND($F9&lt;&gt;"",$F9&gt;'はじめに'!$B$3),"受領日が未来",IF(AND($G9="内容確認済",OR($P9="",$Q9="",$E9="")),"確認記録不足",IF(AND($G9="内容確認済",$I9&lt;&gt;"なし"),"待ち先を再確認",IF(AND($F9&lt;&gt;"",$Q9&lt;&gt;"",$Q9&lt;$F9),"確認日の前後矛盾",IF(AND($M9&lt;&gt;"",$N9&lt;&gt;"",$M9&gt;$N9),"期限順序要確認",IF(AND($L9&lt;&gt;"",$M9&lt;&gt;"",$L9&gt;$M9),"期限順序要確認",IF(AND($G9&lt;&gt;"内容確認済",$M9&lt;&gt;"",$M9&lt;'はじめに'!$B$3),"内部期限超過",IF(AND($G9&lt;&gt;"内容確認済",$L9&lt;&gt;"",$L9&lt;'はじめに'!$B$3),"依頼期限超過","")))))))))))))))</x:f>
      </x:c>
    </x:row>
    <x:row r="10" ht="50" customHeight="1">
      <x:c r="A10" s="30" t="str">
        <x:v>PS-101</x:v>
      </x:c>
      <x:c r="B10" s="37" t="str">
        <x:f>IF($A10="","",IFERROR(IF(VLOOKUP($A10,'案件_記入例'!$A$6:$P$8,2,FALSE)=0,"",VLOOKUP($A10,'案件_記入例'!$A$6:$P$8,2,FALSE)),"案件ID未登録"))</x:f>
        <x:v>手続A（架空）</x:v>
      </x:c>
      <x:c r="C10" s="30" t="str">
        <x:v>M05</x:v>
      </x:c>
      <x:c r="D10" s="30" t="str">
        <x:v>補足一覧</x:v>
      </x:c>
      <x:c r="E10" s="30"/>
      <x:c r="F10" s="32"/>
      <x:c r="G10" s="30" t="str">
        <x:v>未提出</x:v>
      </x:c>
      <x:c r="H10" s="30" t="str">
        <x:v>未着</x:v>
      </x:c>
      <x:c r="I10" s="30" t="str">
        <x:v>顧客</x:v>
      </x:c>
      <x:c r="J10" s="30" t="str">
        <x:v>提出を依頼</x:v>
      </x:c>
      <x:c r="K10" s="30" t="str">
        <x:v>担当A</x:v>
      </x:c>
      <x:c r="L10" s="34" t="n">
        <x:v>46282.5</x:v>
      </x:c>
      <x:c r="M10" s="34" t="n">
        <x:v>46283.625</x:v>
      </x:c>
      <x:c r="N10" s="41" t="n">
        <x:f>IF($A10="","",IFERROR(IF(VLOOKUP($A10,'案件_記入例'!$A$6:$P$8,6,FALSE)=0,"",VLOOKUP($A10,'案件_記入例'!$A$6:$P$8,6,FALSE)),"案件ID未登録"))</x:f>
        <x:v>46290.708333333336</x:v>
      </x:c>
      <x:c r="O10" s="37" t="str">
        <x:f>IF($A10="","",IFERROR(IF(VLOOKUP($A10,'案件_記入例'!$A$6:$P$8,9,FALSE)=0,"",VLOOKUP($A10,'案件_記入例'!$A$6:$P$8,9,FALSE)),"案件ID未登録"))</x:f>
        <x:v>未提出</x:v>
      </x:c>
      <x:c r="P10" s="30"/>
      <x:c r="Q10" s="32"/>
      <x:c r="R10" s="30"/>
      <x:c r="S10" s="32" t="n">
        <x:v>46280</x:v>
      </x:c>
      <x:c r="T10" s="37" t="str">
        <x:f>IF($A10="","",IF($C10="","資料ID未入力",IF(COUNTIF('案件_記入例'!$A$6:$A$8,$A10)=0,"案件ID要確認",IF(COUNTIFS($A$6:$A$20,$A10,$C$6:$C$20,$C10)&gt;1,"資料ID重複",IF($G10="","確認結果未入力",IF(AND($G10="未提出",$F10&lt;&gt;""),"状態矛盾：受領日あり",IF(AND($G10&lt;&gt;"未提出",$F10=""),"受領日要入力",IF(AND($F10&lt;&gt;"",$F10&gt;'はじめに'!$B$3),"受領日が未来",IF(AND($G10="内容確認済",OR($P10="",$Q10="",$E10="")),"確認記録不足",IF(AND($G10="内容確認済",$I10&lt;&gt;"なし"),"待ち先を再確認",IF(AND($F10&lt;&gt;"",$Q10&lt;&gt;"",$Q10&lt;$F10),"確認日の前後矛盾",IF(AND($M10&lt;&gt;"",$N10&lt;&gt;"",$M10&gt;$N10),"期限順序要確認",IF(AND($L10&lt;&gt;"",$M10&lt;&gt;"",$L10&gt;$M10),"期限順序要確認",IF(AND($G10&lt;&gt;"内容確認済",$M10&lt;&gt;"",$M10&lt;'はじめに'!$B$3),"内部期限超過",IF(AND($G10&lt;&gt;"内容確認済",$L10&lt;&gt;"",$L10&lt;'はじめに'!$B$3),"依頼期限超過","")))))))))))))))</x:f>
      </x:c>
    </x:row>
    <x:row r="11" ht="50" customHeight="1">
      <x:c r="A11" s="30" t="str">
        <x:v>PS-102</x:v>
      </x:c>
      <x:c r="B11" s="37" t="str">
        <x:f>IF($A11="","",IFERROR(IF(VLOOKUP($A11,'案件_記入例'!$A$6:$P$8,2,FALSE)=0,"",VLOOKUP($A11,'案件_記入例'!$A$6:$P$8,2,FALSE)),"案件ID未登録"))</x:f>
        <x:v>手続B（架空）</x:v>
      </x:c>
      <x:c r="C11" s="30" t="str">
        <x:v>M01</x:v>
      </x:c>
      <x:c r="D11" s="30" t="str">
        <x:v>受付票</x:v>
      </x:c>
      <x:c r="E11" s="30" t="str">
        <x:v>v1</x:v>
      </x:c>
      <x:c r="F11" s="32" t="n">
        <x:v>46273</x:v>
      </x:c>
      <x:c r="G11" s="30" t="str">
        <x:v>内容確認済</x:v>
      </x:c>
      <x:c r="H11" s="30" t="str">
        <x:v>なし</x:v>
      </x:c>
      <x:c r="I11" s="30" t="str">
        <x:v>なし</x:v>
      </x:c>
      <x:c r="J11" s="30" t="str">
        <x:v>確認履歴を保存</x:v>
      </x:c>
      <x:c r="K11" s="30" t="str">
        <x:v>担当B</x:v>
      </x:c>
      <x:c r="L11" s="34" t="n">
        <x:v>46280.5</x:v>
      </x:c>
      <x:c r="M11" s="34" t="n">
        <x:v>46281.625</x:v>
      </x:c>
      <x:c r="N11" s="41" t="n">
        <x:f>IF($A11="","",IFERROR(IF(VLOOKUP($A11,'案件_記入例'!$A$6:$P$8,6,FALSE)=0,"",VLOOKUP($A11,'案件_記入例'!$A$6:$P$8,6,FALSE)),"案件ID未登録"))</x:f>
        <x:v>46283.708333333336</x:v>
      </x:c>
      <x:c r="O11" s="37" t="str">
        <x:f>IF($A11="","",IFERROR(IF(VLOOKUP($A11,'案件_記入例'!$A$6:$P$8,9,FALSE)=0,"",VLOOKUP($A11,'案件_記入例'!$A$6:$P$8,9,FALSE)),"案件ID未登録"))</x:f>
        <x:v>未提出</x:v>
      </x:c>
      <x:c r="P11" s="30" t="str">
        <x:v>担当B</x:v>
      </x:c>
      <x:c r="Q11" s="32" t="n">
        <x:v>46274</x:v>
      </x:c>
      <x:c r="R11" s="30" t="str">
        <x:v>PS-102/M01/v1</x:v>
      </x:c>
      <x:c r="S11" s="32" t="n">
        <x:v>46280</x:v>
      </x:c>
      <x:c r="T11" s="37" t="str">
        <x:f>IF($A11="","",IF($C11="","資料ID未入力",IF(COUNTIF('案件_記入例'!$A$6:$A$8,$A11)=0,"案件ID要確認",IF(COUNTIFS($A$6:$A$20,$A11,$C$6:$C$20,$C11)&gt;1,"資料ID重複",IF($G11="","確認結果未入力",IF(AND($G11="未提出",$F11&lt;&gt;""),"状態矛盾：受領日あり",IF(AND($G11&lt;&gt;"未提出",$F11=""),"受領日要入力",IF(AND($F11&lt;&gt;"",$F11&gt;'はじめに'!$B$3),"受領日が未来",IF(AND($G11="内容確認済",OR($P11="",$Q11="",$E11="")),"確認記録不足",IF(AND($G11="内容確認済",$I11&lt;&gt;"なし"),"待ち先を再確認",IF(AND($F11&lt;&gt;"",$Q11&lt;&gt;"",$Q11&lt;$F11),"確認日の前後矛盾",IF(AND($M11&lt;&gt;"",$N11&lt;&gt;"",$M11&gt;$N11),"期限順序要確認",IF(AND($L11&lt;&gt;"",$M11&lt;&gt;"",$L11&gt;$M11),"期限順序要確認",IF(AND($G11&lt;&gt;"内容確認済",$M11&lt;&gt;"",$M11&lt;'はじめに'!$B$3),"内部期限超過",IF(AND($G11&lt;&gt;"内容確認済",$L11&lt;&gt;"",$L11&lt;'はじめに'!$B$3),"依頼期限超過","")))))))))))))))</x:f>
      </x:c>
    </x:row>
    <x:row r="12" ht="50" customHeight="1">
      <x:c r="A12" s="30" t="str">
        <x:v>PS-102</x:v>
      </x:c>
      <x:c r="B12" s="37" t="str">
        <x:f>IF($A12="","",IFERROR(IF(VLOOKUP($A12,'案件_記入例'!$A$6:$P$8,2,FALSE)=0,"",VLOOKUP($A12,'案件_記入例'!$A$6:$P$8,2,FALSE)),"案件ID未登録"))</x:f>
        <x:v>手続B（架空）</x:v>
      </x:c>
      <x:c r="C12" s="30" t="str">
        <x:v>M02</x:v>
      </x:c>
      <x:c r="D12" s="30" t="str">
        <x:v>変更一覧</x:v>
      </x:c>
      <x:c r="E12" s="30" t="str">
        <x:v>v1</x:v>
      </x:c>
      <x:c r="F12" s="32" t="n">
        <x:v>46274</x:v>
      </x:c>
      <x:c r="G12" s="30" t="str">
        <x:v>内容確認済</x:v>
      </x:c>
      <x:c r="H12" s="30" t="str">
        <x:v>なし</x:v>
      </x:c>
      <x:c r="I12" s="30" t="str">
        <x:v>なし</x:v>
      </x:c>
      <x:c r="J12" s="30" t="str">
        <x:v>確認履歴を保存</x:v>
      </x:c>
      <x:c r="K12" s="30" t="str">
        <x:v>担当B</x:v>
      </x:c>
      <x:c r="L12" s="34" t="n">
        <x:v>46280.5</x:v>
      </x:c>
      <x:c r="M12" s="34" t="n">
        <x:v>46281.625</x:v>
      </x:c>
      <x:c r="N12" s="41" t="n">
        <x:f>IF($A12="","",IFERROR(IF(VLOOKUP($A12,'案件_記入例'!$A$6:$P$8,6,FALSE)=0,"",VLOOKUP($A12,'案件_記入例'!$A$6:$P$8,6,FALSE)),"案件ID未登録"))</x:f>
        <x:v>46283.708333333336</x:v>
      </x:c>
      <x:c r="O12" s="37" t="str">
        <x:f>IF($A12="","",IFERROR(IF(VLOOKUP($A12,'案件_記入例'!$A$6:$P$8,9,FALSE)=0,"",VLOOKUP($A12,'案件_記入例'!$A$6:$P$8,9,FALSE)),"案件ID未登録"))</x:f>
        <x:v>未提出</x:v>
      </x:c>
      <x:c r="P12" s="30" t="str">
        <x:v>担当B</x:v>
      </x:c>
      <x:c r="Q12" s="32" t="n">
        <x:v>46275</x:v>
      </x:c>
      <x:c r="R12" s="30" t="str">
        <x:v>PS-102/M02/v1</x:v>
      </x:c>
      <x:c r="S12" s="32" t="n">
        <x:v>46280</x:v>
      </x:c>
      <x:c r="T12" s="37" t="str">
        <x:f>IF($A12="","",IF($C12="","資料ID未入力",IF(COUNTIF('案件_記入例'!$A$6:$A$8,$A12)=0,"案件ID要確認",IF(COUNTIFS($A$6:$A$20,$A12,$C$6:$C$20,$C12)&gt;1,"資料ID重複",IF($G12="","確認結果未入力",IF(AND($G12="未提出",$F12&lt;&gt;""),"状態矛盾：受領日あり",IF(AND($G12&lt;&gt;"未提出",$F12=""),"受領日要入力",IF(AND($F12&lt;&gt;"",$F12&gt;'はじめに'!$B$3),"受領日が未来",IF(AND($G12="内容確認済",OR($P12="",$Q12="",$E12="")),"確認記録不足",IF(AND($G12="内容確認済",$I12&lt;&gt;"なし"),"待ち先を再確認",IF(AND($F12&lt;&gt;"",$Q12&lt;&gt;"",$Q12&lt;$F12),"確認日の前後矛盾",IF(AND($M12&lt;&gt;"",$N12&lt;&gt;"",$M12&gt;$N12),"期限順序要確認",IF(AND($L12&lt;&gt;"",$M12&lt;&gt;"",$L12&gt;$M12),"期限順序要確認",IF(AND($G12&lt;&gt;"内容確認済",$M12&lt;&gt;"",$M12&lt;'はじめに'!$B$3),"内部期限超過",IF(AND($G12&lt;&gt;"内容確認済",$L12&lt;&gt;"",$L12&lt;'はじめに'!$B$3),"依頼期限超過","")))))))))))))))</x:f>
      </x:c>
    </x:row>
    <x:row r="13" ht="50" customHeight="1">
      <x:c r="A13" s="30" t="str">
        <x:v>PS-102</x:v>
      </x:c>
      <x:c r="B13" s="37" t="str">
        <x:f>IF($A13="","",IFERROR(IF(VLOOKUP($A13,'案件_記入例'!$A$6:$P$8,2,FALSE)=0,"",VLOOKUP($A13,'案件_記入例'!$A$6:$P$8,2,FALSE)),"案件ID未登録"))</x:f>
        <x:v>手続B（架空）</x:v>
      </x:c>
      <x:c r="C13" s="30" t="str">
        <x:v>M03</x:v>
      </x:c>
      <x:c r="D13" s="30" t="str">
        <x:v>基礎情報票</x:v>
      </x:c>
      <x:c r="E13" s="30" t="str">
        <x:v>v1</x:v>
      </x:c>
      <x:c r="F13" s="32" t="n">
        <x:v>46275</x:v>
      </x:c>
      <x:c r="G13" s="30" t="str">
        <x:v>内容確認済</x:v>
      </x:c>
      <x:c r="H13" s="30" t="str">
        <x:v>なし</x:v>
      </x:c>
      <x:c r="I13" s="30" t="str">
        <x:v>なし</x:v>
      </x:c>
      <x:c r="J13" s="30" t="str">
        <x:v>確認履歴を保存</x:v>
      </x:c>
      <x:c r="K13" s="30" t="str">
        <x:v>担当B</x:v>
      </x:c>
      <x:c r="L13" s="34" t="n">
        <x:v>46280.5</x:v>
      </x:c>
      <x:c r="M13" s="34" t="n">
        <x:v>46281.625</x:v>
      </x:c>
      <x:c r="N13" s="41" t="n">
        <x:f>IF($A13="","",IFERROR(IF(VLOOKUP($A13,'案件_記入例'!$A$6:$P$8,6,FALSE)=0,"",VLOOKUP($A13,'案件_記入例'!$A$6:$P$8,6,FALSE)),"案件ID未登録"))</x:f>
        <x:v>46283.708333333336</x:v>
      </x:c>
      <x:c r="O13" s="37" t="str">
        <x:f>IF($A13="","",IFERROR(IF(VLOOKUP($A13,'案件_記入例'!$A$6:$P$8,9,FALSE)=0,"",VLOOKUP($A13,'案件_記入例'!$A$6:$P$8,9,FALSE)),"案件ID未登録"))</x:f>
        <x:v>未提出</x:v>
      </x:c>
      <x:c r="P13" s="30" t="str">
        <x:v>担当B</x:v>
      </x:c>
      <x:c r="Q13" s="32" t="n">
        <x:v>46276</x:v>
      </x:c>
      <x:c r="R13" s="30" t="str">
        <x:v>PS-102/M03/v1</x:v>
      </x:c>
      <x:c r="S13" s="32" t="n">
        <x:v>46280</x:v>
      </x:c>
      <x:c r="T13" s="37" t="str">
        <x:f>IF($A13="","",IF($C13="","資料ID未入力",IF(COUNTIF('案件_記入例'!$A$6:$A$8,$A13)=0,"案件ID要確認",IF(COUNTIFS($A$6:$A$20,$A13,$C$6:$C$20,$C13)&gt;1,"資料ID重複",IF($G13="","確認結果未入力",IF(AND($G13="未提出",$F13&lt;&gt;""),"状態矛盾：受領日あり",IF(AND($G13&lt;&gt;"未提出",$F13=""),"受領日要入力",IF(AND($F13&lt;&gt;"",$F13&gt;'はじめに'!$B$3),"受領日が未来",IF(AND($G13="内容確認済",OR($P13="",$Q13="",$E13="")),"確認記録不足",IF(AND($G13="内容確認済",$I13&lt;&gt;"なし"),"待ち先を再確認",IF(AND($F13&lt;&gt;"",$Q13&lt;&gt;"",$Q13&lt;$F13),"確認日の前後矛盾",IF(AND($M13&lt;&gt;"",$N13&lt;&gt;"",$M13&gt;$N13),"期限順序要確認",IF(AND($L13&lt;&gt;"",$M13&lt;&gt;"",$L13&gt;$M13),"期限順序要確認",IF(AND($G13&lt;&gt;"内容確認済",$M13&lt;&gt;"",$M13&lt;'はじめに'!$B$3),"内部期限超過",IF(AND($G13&lt;&gt;"内容確認済",$L13&lt;&gt;"",$L13&lt;'はじめに'!$B$3),"依頼期限超過","")))))))))))))))</x:f>
      </x:c>
    </x:row>
    <x:row r="14" ht="50" customHeight="1">
      <x:c r="A14" s="30" t="str">
        <x:v>PS-102</x:v>
      </x:c>
      <x:c r="B14" s="37" t="str">
        <x:f>IF($A14="","",IFERROR(IF(VLOOKUP($A14,'案件_記入例'!$A$6:$P$8,2,FALSE)=0,"",VLOOKUP($A14,'案件_記入例'!$A$6:$P$8,2,FALSE)),"案件ID未登録"))</x:f>
        <x:v>手続B（架空）</x:v>
      </x:c>
      <x:c r="C14" s="30" t="str">
        <x:v>M04</x:v>
      </x:c>
      <x:c r="D14" s="30" t="str">
        <x:v>添付図</x:v>
      </x:c>
      <x:c r="E14" s="30" t="str">
        <x:v>v1</x:v>
      </x:c>
      <x:c r="F14" s="32" t="n">
        <x:v>46276</x:v>
      </x:c>
      <x:c r="G14" s="30" t="str">
        <x:v>内容確認済</x:v>
      </x:c>
      <x:c r="H14" s="30" t="str">
        <x:v>なし</x:v>
      </x:c>
      <x:c r="I14" s="30" t="str">
        <x:v>なし</x:v>
      </x:c>
      <x:c r="J14" s="30" t="str">
        <x:v>確認履歴を保存</x:v>
      </x:c>
      <x:c r="K14" s="30" t="str">
        <x:v>担当B</x:v>
      </x:c>
      <x:c r="L14" s="34" t="n">
        <x:v>46280.5</x:v>
      </x:c>
      <x:c r="M14" s="34" t="n">
        <x:v>46281.625</x:v>
      </x:c>
      <x:c r="N14" s="41" t="n">
        <x:f>IF($A14="","",IFERROR(IF(VLOOKUP($A14,'案件_記入例'!$A$6:$P$8,6,FALSE)=0,"",VLOOKUP($A14,'案件_記入例'!$A$6:$P$8,6,FALSE)),"案件ID未登録"))</x:f>
        <x:v>46283.708333333336</x:v>
      </x:c>
      <x:c r="O14" s="37" t="str">
        <x:f>IF($A14="","",IFERROR(IF(VLOOKUP($A14,'案件_記入例'!$A$6:$P$8,9,FALSE)=0,"",VLOOKUP($A14,'案件_記入例'!$A$6:$P$8,9,FALSE)),"案件ID未登録"))</x:f>
        <x:v>未提出</x:v>
      </x:c>
      <x:c r="P14" s="30" t="str">
        <x:v>担当B</x:v>
      </x:c>
      <x:c r="Q14" s="32" t="n">
        <x:v>46279</x:v>
      </x:c>
      <x:c r="R14" s="30" t="str">
        <x:v>PS-102/M04/v1</x:v>
      </x:c>
      <x:c r="S14" s="32" t="n">
        <x:v>46280</x:v>
      </x:c>
      <x:c r="T14" s="37" t="str">
        <x:f>IF($A14="","",IF($C14="","資料ID未入力",IF(COUNTIF('案件_記入例'!$A$6:$A$8,$A14)=0,"案件ID要確認",IF(COUNTIFS($A$6:$A$20,$A14,$C$6:$C$20,$C14)&gt;1,"資料ID重複",IF($G14="","確認結果未入力",IF(AND($G14="未提出",$F14&lt;&gt;""),"状態矛盾：受領日あり",IF(AND($G14&lt;&gt;"未提出",$F14=""),"受領日要入力",IF(AND($F14&lt;&gt;"",$F14&gt;'はじめに'!$B$3),"受領日が未来",IF(AND($G14="内容確認済",OR($P14="",$Q14="",$E14="")),"確認記録不足",IF(AND($G14="内容確認済",$I14&lt;&gt;"なし"),"待ち先を再確認",IF(AND($F14&lt;&gt;"",$Q14&lt;&gt;"",$Q14&lt;$F14),"確認日の前後矛盾",IF(AND($M14&lt;&gt;"",$N14&lt;&gt;"",$M14&gt;$N14),"期限順序要確認",IF(AND($L14&lt;&gt;"",$M14&lt;&gt;"",$L14&gt;$M14),"期限順序要確認",IF(AND($G14&lt;&gt;"内容確認済",$M14&lt;&gt;"",$M14&lt;'はじめに'!$B$3),"内部期限超過",IF(AND($G14&lt;&gt;"内容確認済",$L14&lt;&gt;"",$L14&lt;'はじめに'!$B$3),"依頼期限超過","")))))))))))))))</x:f>
      </x:c>
    </x:row>
    <x:row r="15" ht="50" customHeight="1">
      <x:c r="A15" s="30" t="str">
        <x:v>PS-102</x:v>
      </x:c>
      <x:c r="B15" s="37" t="str">
        <x:f>IF($A15="","",IFERROR(IF(VLOOKUP($A15,'案件_記入例'!$A$6:$P$8,2,FALSE)=0,"",VLOOKUP($A15,'案件_記入例'!$A$6:$P$8,2,FALSE)),"案件ID未登録"))</x:f>
        <x:v>手続B（架空）</x:v>
      </x:c>
      <x:c r="C15" s="30" t="str">
        <x:v>M05</x:v>
      </x:c>
      <x:c r="D15" s="30" t="str">
        <x:v>説明資料</x:v>
      </x:c>
      <x:c r="E15" s="30" t="str">
        <x:v>v1</x:v>
      </x:c>
      <x:c r="F15" s="32" t="n">
        <x:v>46279</x:v>
      </x:c>
      <x:c r="G15" s="30" t="str">
        <x:v>未確認</x:v>
      </x:c>
      <x:c r="H15" s="30" t="str">
        <x:v>専門判断の回答未着</x:v>
      </x:c>
      <x:c r="I15" s="30" t="str">
        <x:v>専門家</x:v>
      </x:c>
      <x:c r="J15" s="30" t="str">
        <x:v>専門担当Bへ提出資格を確認</x:v>
      </x:c>
      <x:c r="K15" s="30" t="str">
        <x:v>担当B</x:v>
      </x:c>
      <x:c r="L15" s="34" t="n">
        <x:v>46280.5</x:v>
      </x:c>
      <x:c r="M15" s="34" t="n">
        <x:v>46281.625</x:v>
      </x:c>
      <x:c r="N15" s="41" t="n">
        <x:f>IF($A15="","",IFERROR(IF(VLOOKUP($A15,'案件_記入例'!$A$6:$P$8,6,FALSE)=0,"",VLOOKUP($A15,'案件_記入例'!$A$6:$P$8,6,FALSE)),"案件ID未登録"))</x:f>
        <x:v>46283.708333333336</x:v>
      </x:c>
      <x:c r="O15" s="37" t="str">
        <x:f>IF($A15="","",IFERROR(IF(VLOOKUP($A15,'案件_記入例'!$A$6:$P$8,9,FALSE)=0,"",VLOOKUP($A15,'案件_記入例'!$A$6:$P$8,9,FALSE)),"案件ID未登録"))</x:f>
        <x:v>未提出</x:v>
      </x:c>
      <x:c r="P15" s="30"/>
      <x:c r="Q15" s="32"/>
      <x:c r="R15" s="30" t="str">
        <x:v>PS-102/M05/v1</x:v>
      </x:c>
      <x:c r="S15" s="32" t="n">
        <x:v>46280</x:v>
      </x:c>
      <x:c r="T15" s="37" t="str">
        <x:f>IF($A15="","",IF($C15="","資料ID未入力",IF(COUNTIF('案件_記入例'!$A$6:$A$8,$A15)=0,"案件ID要確認",IF(COUNTIFS($A$6:$A$20,$A15,$C$6:$C$20,$C15)&gt;1,"資料ID重複",IF($G15="","確認結果未入力",IF(AND($G15="未提出",$F15&lt;&gt;""),"状態矛盾：受領日あり",IF(AND($G15&lt;&gt;"未提出",$F15=""),"受領日要入力",IF(AND($F15&lt;&gt;"",$F15&gt;'はじめに'!$B$3),"受領日が未来",IF(AND($G15="内容確認済",OR($P15="",$Q15="",$E15="")),"確認記録不足",IF(AND($G15="内容確認済",$I15&lt;&gt;"なし"),"待ち先を再確認",IF(AND($F15&lt;&gt;"",$Q15&lt;&gt;"",$Q15&lt;$F15),"確認日の前後矛盾",IF(AND($M15&lt;&gt;"",$N15&lt;&gt;"",$M15&gt;$N15),"期限順序要確認",IF(AND($L15&lt;&gt;"",$M15&lt;&gt;"",$L15&gt;$M15),"期限順序要確認",IF(AND($G15&lt;&gt;"内容確認済",$M15&lt;&gt;"",$M15&lt;'はじめに'!$B$3),"内部期限超過",IF(AND($G15&lt;&gt;"内容確認済",$L15&lt;&gt;"",$L15&lt;'はじめに'!$B$3),"依頼期限超過","")))))))))))))))</x:f>
      </x:c>
    </x:row>
    <x:row r="16" ht="50" customHeight="1">
      <x:c r="A16" s="30" t="str">
        <x:v>PS-103</x:v>
      </x:c>
      <x:c r="B16" s="37" t="str">
        <x:f>IF($A16="","",IFERROR(IF(VLOOKUP($A16,'案件_記入例'!$A$6:$P$8,2,FALSE)=0,"",VLOOKUP($A16,'案件_記入例'!$A$6:$P$8,2,FALSE)),"案件ID未登録"))</x:f>
        <x:v>手続C（架空）</x:v>
      </x:c>
      <x:c r="C16" s="30" t="str">
        <x:v>M01</x:v>
      </x:c>
      <x:c r="D16" s="30" t="str">
        <x:v>受付票</x:v>
      </x:c>
      <x:c r="E16" s="30" t="str">
        <x:v>v1</x:v>
      </x:c>
      <x:c r="F16" s="32" t="n">
        <x:v>46272</x:v>
      </x:c>
      <x:c r="G16" s="30" t="str">
        <x:v>内容確認済</x:v>
      </x:c>
      <x:c r="H16" s="30" t="str">
        <x:v>なし</x:v>
      </x:c>
      <x:c r="I16" s="30" t="str">
        <x:v>なし</x:v>
      </x:c>
      <x:c r="J16" s="30" t="str">
        <x:v>控え・完了版を参照</x:v>
      </x:c>
      <x:c r="K16" s="30" t="str">
        <x:v>担当C</x:v>
      </x:c>
      <x:c r="L16" s="34" t="n">
        <x:v>46274.5</x:v>
      </x:c>
      <x:c r="M16" s="34" t="n">
        <x:v>46276.625</x:v>
      </x:c>
      <x:c r="N16" s="41" t="n">
        <x:f>IF($A16="","",IFERROR(IF(VLOOKUP($A16,'案件_記入例'!$A$6:$P$8,6,FALSE)=0,"",VLOOKUP($A16,'案件_記入例'!$A$6:$P$8,6,FALSE)),"案件ID未登録"))</x:f>
        <x:v>46280.708333333336</x:v>
      </x:c>
      <x:c r="O16" s="37" t="str">
        <x:f>IF($A16="","",IFERROR(IF(VLOOKUP($A16,'案件_記入例'!$A$6:$P$8,9,FALSE)=0,"",VLOOKUP($A16,'案件_記入例'!$A$6:$P$8,9,FALSE)),"案件ID未登録"))</x:f>
        <x:v>控C-0914（架空）</x:v>
      </x:c>
      <x:c r="P16" s="30" t="str">
        <x:v>担当C</x:v>
      </x:c>
      <x:c r="Q16" s="32" t="n">
        <x:v>46273</x:v>
      </x:c>
      <x:c r="R16" s="30" t="str">
        <x:v>PS-103/M01/v1</x:v>
      </x:c>
      <x:c r="S16" s="32" t="n">
        <x:v>46279</x:v>
      </x:c>
      <x:c r="T16" s="37" t="str">
        <x:f>IF($A16="","",IF($C16="","資料ID未入力",IF(COUNTIF('案件_記入例'!$A$6:$A$8,$A16)=0,"案件ID要確認",IF(COUNTIFS($A$6:$A$20,$A16,$C$6:$C$20,$C16)&gt;1,"資料ID重複",IF($G16="","確認結果未入力",IF(AND($G16="未提出",$F16&lt;&gt;""),"状態矛盾：受領日あり",IF(AND($G16&lt;&gt;"未提出",$F16=""),"受領日要入力",IF(AND($F16&lt;&gt;"",$F16&gt;'はじめに'!$B$3),"受領日が未来",IF(AND($G16="内容確認済",OR($P16="",$Q16="",$E16="")),"確認記録不足",IF(AND($G16="内容確認済",$I16&lt;&gt;"なし"),"待ち先を再確認",IF(AND($F16&lt;&gt;"",$Q16&lt;&gt;"",$Q16&lt;$F16),"確認日の前後矛盾",IF(AND($M16&lt;&gt;"",$N16&lt;&gt;"",$M16&gt;$N16),"期限順序要確認",IF(AND($L16&lt;&gt;"",$M16&lt;&gt;"",$L16&gt;$M16),"期限順序要確認",IF(AND($G16&lt;&gt;"内容確認済",$M16&lt;&gt;"",$M16&lt;'はじめに'!$B$3),"内部期限超過",IF(AND($G16&lt;&gt;"内容確認済",$L16&lt;&gt;"",$L16&lt;'はじめに'!$B$3),"依頼期限超過","")))))))))))))))</x:f>
      </x:c>
    </x:row>
    <x:row r="17" ht="50" customHeight="1">
      <x:c r="A17" s="30" t="str">
        <x:v>PS-103</x:v>
      </x:c>
      <x:c r="B17" s="37" t="str">
        <x:f>IF($A17="","",IFERROR(IF(VLOOKUP($A17,'案件_記入例'!$A$6:$P$8,2,FALSE)=0,"",VLOOKUP($A17,'案件_記入例'!$A$6:$P$8,2,FALSE)),"案件ID未登録"))</x:f>
        <x:v>手続C（架空）</x:v>
      </x:c>
      <x:c r="C17" s="30" t="str">
        <x:v>M02</x:v>
      </x:c>
      <x:c r="D17" s="30" t="str">
        <x:v>基礎情報票</x:v>
      </x:c>
      <x:c r="E17" s="30" t="str">
        <x:v>v1</x:v>
      </x:c>
      <x:c r="F17" s="32" t="n">
        <x:v>46272</x:v>
      </x:c>
      <x:c r="G17" s="30" t="str">
        <x:v>内容確認済</x:v>
      </x:c>
      <x:c r="H17" s="30" t="str">
        <x:v>なし</x:v>
      </x:c>
      <x:c r="I17" s="30" t="str">
        <x:v>なし</x:v>
      </x:c>
      <x:c r="J17" s="30" t="str">
        <x:v>控え・完了版を参照</x:v>
      </x:c>
      <x:c r="K17" s="30" t="str">
        <x:v>担当C</x:v>
      </x:c>
      <x:c r="L17" s="34" t="n">
        <x:v>46274.5</x:v>
      </x:c>
      <x:c r="M17" s="34" t="n">
        <x:v>46276.625</x:v>
      </x:c>
      <x:c r="N17" s="41" t="n">
        <x:f>IF($A17="","",IFERROR(IF(VLOOKUP($A17,'案件_記入例'!$A$6:$P$8,6,FALSE)=0,"",VLOOKUP($A17,'案件_記入例'!$A$6:$P$8,6,FALSE)),"案件ID未登録"))</x:f>
        <x:v>46280.708333333336</x:v>
      </x:c>
      <x:c r="O17" s="37" t="str">
        <x:f>IF($A17="","",IFERROR(IF(VLOOKUP($A17,'案件_記入例'!$A$6:$P$8,9,FALSE)=0,"",VLOOKUP($A17,'案件_記入例'!$A$6:$P$8,9,FALSE)),"案件ID未登録"))</x:f>
        <x:v>控C-0914（架空）</x:v>
      </x:c>
      <x:c r="P17" s="30" t="str">
        <x:v>担当C</x:v>
      </x:c>
      <x:c r="Q17" s="32" t="n">
        <x:v>46273</x:v>
      </x:c>
      <x:c r="R17" s="30" t="str">
        <x:v>PS-103/M02/v1</x:v>
      </x:c>
      <x:c r="S17" s="32" t="n">
        <x:v>46279</x:v>
      </x:c>
      <x:c r="T17" s="37" t="str">
        <x:f>IF($A17="","",IF($C17="","資料ID未入力",IF(COUNTIF('案件_記入例'!$A$6:$A$8,$A17)=0,"案件ID要確認",IF(COUNTIFS($A$6:$A$20,$A17,$C$6:$C$20,$C17)&gt;1,"資料ID重複",IF($G17="","確認結果未入力",IF(AND($G17="未提出",$F17&lt;&gt;""),"状態矛盾：受領日あり",IF(AND($G17&lt;&gt;"未提出",$F17=""),"受領日要入力",IF(AND($F17&lt;&gt;"",$F17&gt;'はじめに'!$B$3),"受領日が未来",IF(AND($G17="内容確認済",OR($P17="",$Q17="",$E17="")),"確認記録不足",IF(AND($G17="内容確認済",$I17&lt;&gt;"なし"),"待ち先を再確認",IF(AND($F17&lt;&gt;"",$Q17&lt;&gt;"",$Q17&lt;$F17),"確認日の前後矛盾",IF(AND($M17&lt;&gt;"",$N17&lt;&gt;"",$M17&gt;$N17),"期限順序要確認",IF(AND($L17&lt;&gt;"",$M17&lt;&gt;"",$L17&gt;$M17),"期限順序要確認",IF(AND($G17&lt;&gt;"内容確認済",$M17&lt;&gt;"",$M17&lt;'はじめに'!$B$3),"内部期限超過",IF(AND($G17&lt;&gt;"内容確認済",$L17&lt;&gt;"",$L17&lt;'はじめに'!$B$3),"依頼期限超過","")))))))))))))))</x:f>
      </x:c>
    </x:row>
    <x:row r="18" ht="50" customHeight="1">
      <x:c r="A18" s="30" t="str">
        <x:v>PS-103</x:v>
      </x:c>
      <x:c r="B18" s="37" t="str">
        <x:f>IF($A18="","",IFERROR(IF(VLOOKUP($A18,'案件_記入例'!$A$6:$P$8,2,FALSE)=0,"",VLOOKUP($A18,'案件_記入例'!$A$6:$P$8,2,FALSE)),"案件ID未登録"))</x:f>
        <x:v>手続C（架空）</x:v>
      </x:c>
      <x:c r="C18" s="30" t="str">
        <x:v>M03</x:v>
      </x:c>
      <x:c r="D18" s="30" t="str">
        <x:v>報告資料</x:v>
      </x:c>
      <x:c r="E18" s="30" t="str">
        <x:v>v1</x:v>
      </x:c>
      <x:c r="F18" s="32" t="n">
        <x:v>46273</x:v>
      </x:c>
      <x:c r="G18" s="30" t="str">
        <x:v>内容確認済</x:v>
      </x:c>
      <x:c r="H18" s="30" t="str">
        <x:v>なし</x:v>
      </x:c>
      <x:c r="I18" s="30" t="str">
        <x:v>なし</x:v>
      </x:c>
      <x:c r="J18" s="30" t="str">
        <x:v>控え・完了版を参照</x:v>
      </x:c>
      <x:c r="K18" s="30" t="str">
        <x:v>担当C</x:v>
      </x:c>
      <x:c r="L18" s="34" t="n">
        <x:v>46274.5</x:v>
      </x:c>
      <x:c r="M18" s="34" t="n">
        <x:v>46276.625</x:v>
      </x:c>
      <x:c r="N18" s="41" t="n">
        <x:f>IF($A18="","",IFERROR(IF(VLOOKUP($A18,'案件_記入例'!$A$6:$P$8,6,FALSE)=0,"",VLOOKUP($A18,'案件_記入例'!$A$6:$P$8,6,FALSE)),"案件ID未登録"))</x:f>
        <x:v>46280.708333333336</x:v>
      </x:c>
      <x:c r="O18" s="37" t="str">
        <x:f>IF($A18="","",IFERROR(IF(VLOOKUP($A18,'案件_記入例'!$A$6:$P$8,9,FALSE)=0,"",VLOOKUP($A18,'案件_記入例'!$A$6:$P$8,9,FALSE)),"案件ID未登録"))</x:f>
        <x:v>控C-0914（架空）</x:v>
      </x:c>
      <x:c r="P18" s="30" t="str">
        <x:v>担当C</x:v>
      </x:c>
      <x:c r="Q18" s="32" t="n">
        <x:v>46274</x:v>
      </x:c>
      <x:c r="R18" s="30" t="str">
        <x:v>PS-103/M03/v1</x:v>
      </x:c>
      <x:c r="S18" s="32" t="n">
        <x:v>46279</x:v>
      </x:c>
      <x:c r="T18" s="37" t="str">
        <x:f>IF($A18="","",IF($C18="","資料ID未入力",IF(COUNTIF('案件_記入例'!$A$6:$A$8,$A18)=0,"案件ID要確認",IF(COUNTIFS($A$6:$A$20,$A18,$C$6:$C$20,$C18)&gt;1,"資料ID重複",IF($G18="","確認結果未入力",IF(AND($G18="未提出",$F18&lt;&gt;""),"状態矛盾：受領日あり",IF(AND($G18&lt;&gt;"未提出",$F18=""),"受領日要入力",IF(AND($F18&lt;&gt;"",$F18&gt;'はじめに'!$B$3),"受領日が未来",IF(AND($G18="内容確認済",OR($P18="",$Q18="",$E18="")),"確認記録不足",IF(AND($G18="内容確認済",$I18&lt;&gt;"なし"),"待ち先を再確認",IF(AND($F18&lt;&gt;"",$Q18&lt;&gt;"",$Q18&lt;$F18),"確認日の前後矛盾",IF(AND($M18&lt;&gt;"",$N18&lt;&gt;"",$M18&gt;$N18),"期限順序要確認",IF(AND($L18&lt;&gt;"",$M18&lt;&gt;"",$L18&gt;$M18),"期限順序要確認",IF(AND($G18&lt;&gt;"内容確認済",$M18&lt;&gt;"",$M18&lt;'はじめに'!$B$3),"内部期限超過",IF(AND($G18&lt;&gt;"内容確認済",$L18&lt;&gt;"",$L18&lt;'はじめに'!$B$3),"依頼期限超過","")))))))))))))))</x:f>
      </x:c>
    </x:row>
    <x:row r="19" ht="50" customHeight="1">
      <x:c r="A19" s="30" t="str">
        <x:v>PS-103</x:v>
      </x:c>
      <x:c r="B19" s="37" t="str">
        <x:f>IF($A19="","",IFERROR(IF(VLOOKUP($A19,'案件_記入例'!$A$6:$P$8,2,FALSE)=0,"",VLOOKUP($A19,'案件_記入例'!$A$6:$P$8,2,FALSE)),"案件ID未登録"))</x:f>
        <x:v>手続C（架空）</x:v>
      </x:c>
      <x:c r="C19" s="30" t="str">
        <x:v>M04</x:v>
      </x:c>
      <x:c r="D19" s="30" t="str">
        <x:v>添付図</x:v>
      </x:c>
      <x:c r="E19" s="30" t="str">
        <x:v>v2</x:v>
      </x:c>
      <x:c r="F19" s="32" t="n">
        <x:v>46275</x:v>
      </x:c>
      <x:c r="G19" s="30" t="str">
        <x:v>内容確認済</x:v>
      </x:c>
      <x:c r="H19" s="30" t="str">
        <x:v>なし</x:v>
      </x:c>
      <x:c r="I19" s="30" t="str">
        <x:v>なし</x:v>
      </x:c>
      <x:c r="J19" s="30" t="str">
        <x:v>控え・完了版を参照</x:v>
      </x:c>
      <x:c r="K19" s="30" t="str">
        <x:v>担当C</x:v>
      </x:c>
      <x:c r="L19" s="34" t="n">
        <x:v>46274.5</x:v>
      </x:c>
      <x:c r="M19" s="34" t="n">
        <x:v>46276.625</x:v>
      </x:c>
      <x:c r="N19" s="41" t="n">
        <x:f>IF($A19="","",IFERROR(IF(VLOOKUP($A19,'案件_記入例'!$A$6:$P$8,6,FALSE)=0,"",VLOOKUP($A19,'案件_記入例'!$A$6:$P$8,6,FALSE)),"案件ID未登録"))</x:f>
        <x:v>46280.708333333336</x:v>
      </x:c>
      <x:c r="O19" s="37" t="str">
        <x:f>IF($A19="","",IFERROR(IF(VLOOKUP($A19,'案件_記入例'!$A$6:$P$8,9,FALSE)=0,"",VLOOKUP($A19,'案件_記入例'!$A$6:$P$8,9,FALSE)),"案件ID未登録"))</x:f>
        <x:v>控C-0914（架空）</x:v>
      </x:c>
      <x:c r="P19" s="30" t="str">
        <x:v>担当C</x:v>
      </x:c>
      <x:c r="Q19" s="32" t="n">
        <x:v>46276</x:v>
      </x:c>
      <x:c r="R19" s="30" t="str">
        <x:v>PS-103/M04/v2</x:v>
      </x:c>
      <x:c r="S19" s="32" t="n">
        <x:v>46279</x:v>
      </x:c>
      <x:c r="T19" s="37" t="str">
        <x:f>IF($A19="","",IF($C19="","資料ID未入力",IF(COUNTIF('案件_記入例'!$A$6:$A$8,$A19)=0,"案件ID要確認",IF(COUNTIFS($A$6:$A$20,$A19,$C$6:$C$20,$C19)&gt;1,"資料ID重複",IF($G19="","確認結果未入力",IF(AND($G19="未提出",$F19&lt;&gt;""),"状態矛盾：受領日あり",IF(AND($G19&lt;&gt;"未提出",$F19=""),"受領日要入力",IF(AND($F19&lt;&gt;"",$F19&gt;'はじめに'!$B$3),"受領日が未来",IF(AND($G19="内容確認済",OR($P19="",$Q19="",$E19="")),"確認記録不足",IF(AND($G19="内容確認済",$I19&lt;&gt;"なし"),"待ち先を再確認",IF(AND($F19&lt;&gt;"",$Q19&lt;&gt;"",$Q19&lt;$F19),"確認日の前後矛盾",IF(AND($M19&lt;&gt;"",$N19&lt;&gt;"",$M19&gt;$N19),"期限順序要確認",IF(AND($L19&lt;&gt;"",$M19&lt;&gt;"",$L19&gt;$M19),"期限順序要確認",IF(AND($G19&lt;&gt;"内容確認済",$M19&lt;&gt;"",$M19&lt;'はじめに'!$B$3),"内部期限超過",IF(AND($G19&lt;&gt;"内容確認済",$L19&lt;&gt;"",$L19&lt;'はじめに'!$B$3),"依頼期限超過","")))))))))))))))</x:f>
      </x:c>
    </x:row>
    <x:row r="20" ht="50" customHeight="1">
      <x:c r="A20" s="30" t="str">
        <x:v>PS-103</x:v>
      </x:c>
      <x:c r="B20" s="37" t="str">
        <x:f>IF($A20="","",IFERROR(IF(VLOOKUP($A20,'案件_記入例'!$A$6:$P$8,2,FALSE)=0,"",VLOOKUP($A20,'案件_記入例'!$A$6:$P$8,2,FALSE)),"案件ID未登録"))</x:f>
        <x:v>手続C（架空）</x:v>
      </x:c>
      <x:c r="C20" s="30" t="str">
        <x:v>M05</x:v>
      </x:c>
      <x:c r="D20" s="30" t="str">
        <x:v>補足一覧</x:v>
      </x:c>
      <x:c r="E20" s="30" t="str">
        <x:v>v1</x:v>
      </x:c>
      <x:c r="F20" s="32" t="n">
        <x:v>46274</x:v>
      </x:c>
      <x:c r="G20" s="30" t="str">
        <x:v>内容確認済</x:v>
      </x:c>
      <x:c r="H20" s="30" t="str">
        <x:v>なし</x:v>
      </x:c>
      <x:c r="I20" s="30" t="str">
        <x:v>なし</x:v>
      </x:c>
      <x:c r="J20" s="30" t="str">
        <x:v>控え・完了版を参照</x:v>
      </x:c>
      <x:c r="K20" s="30" t="str">
        <x:v>担当C</x:v>
      </x:c>
      <x:c r="L20" s="34" t="n">
        <x:v>46274.5</x:v>
      </x:c>
      <x:c r="M20" s="34" t="n">
        <x:v>46276.625</x:v>
      </x:c>
      <x:c r="N20" s="41" t="n">
        <x:f>IF($A20="","",IFERROR(IF(VLOOKUP($A20,'案件_記入例'!$A$6:$P$8,6,FALSE)=0,"",VLOOKUP($A20,'案件_記入例'!$A$6:$P$8,6,FALSE)),"案件ID未登録"))</x:f>
        <x:v>46280.708333333336</x:v>
      </x:c>
      <x:c r="O20" s="37" t="str">
        <x:f>IF($A20="","",IFERROR(IF(VLOOKUP($A20,'案件_記入例'!$A$6:$P$8,9,FALSE)=0,"",VLOOKUP($A20,'案件_記入例'!$A$6:$P$8,9,FALSE)),"案件ID未登録"))</x:f>
        <x:v>控C-0914（架空）</x:v>
      </x:c>
      <x:c r="P20" s="30" t="str">
        <x:v>担当C</x:v>
      </x:c>
      <x:c r="Q20" s="32" t="n">
        <x:v>46275</x:v>
      </x:c>
      <x:c r="R20" s="30" t="str">
        <x:v>PS-103/M05/v1</x:v>
      </x:c>
      <x:c r="S20" s="32" t="n">
        <x:v>46279</x:v>
      </x:c>
      <x:c r="T20" s="37" t="str">
        <x:f>IF($A20="","",IF($C20="","資料ID未入力",IF(COUNTIF('案件_記入例'!$A$6:$A$8,$A20)=0,"案件ID要確認",IF(COUNTIFS($A$6:$A$20,$A20,$C$6:$C$20,$C20)&gt;1,"資料ID重複",IF($G20="","確認結果未入力",IF(AND($G20="未提出",$F20&lt;&gt;""),"状態矛盾：受領日あり",IF(AND($G20&lt;&gt;"未提出",$F20=""),"受領日要入力",IF(AND($F20&lt;&gt;"",$F20&gt;'はじめに'!$B$3),"受領日が未来",IF(AND($G20="内容確認済",OR($P20="",$Q20="",$E20="")),"確認記録不足",IF(AND($G20="内容確認済",$I20&lt;&gt;"なし"),"待ち先を再確認",IF(AND($F20&lt;&gt;"",$Q20&lt;&gt;"",$Q20&lt;$F20),"確認日の前後矛盾",IF(AND($M20&lt;&gt;"",$N20&lt;&gt;"",$M20&gt;$N20),"期限順序要確認",IF(AND($L20&lt;&gt;"",$M20&lt;&gt;"",$L20&gt;$M20),"期限順序要確認",IF(AND($G20&lt;&gt;"内容確認済",$M20&lt;&gt;"",$M20&lt;'はじめに'!$B$3),"内部期限超過",IF(AND($G20&lt;&gt;"内容確認済",$L20&lt;&gt;"",$L20&lt;'はじめに'!$B$3),"依頼期限超過","")))))))))))))))</x:f>
      </x:c>
    </x:row>
  </x:sheetData>
  <x:mergeCells>
    <x:mergeCell ref="A1:T1"/>
    <x:mergeCell ref="A2:T2"/>
  </x:mergeCells>
  <x:conditionalFormatting sqref="G6:G20">
    <x:cfRule type="expression" dxfId="0" priority="1">
      <x:formula>$G6="内容不備"</x:formula>
    </x:cfRule>
    <x:cfRule type="expression" dxfId="1" priority="2">
      <x:formula>$G6="未提出"</x:formula>
    </x:cfRule>
    <x:cfRule type="expression" dxfId="2" priority="3">
      <x:formula>$G6="内容確認済"</x:formula>
    </x:cfRule>
  </x:conditionalFormatting>
  <x:conditionalFormatting sqref="T6:T20">
    <x:cfRule type="expression" dxfId="3" priority="4">
      <x:formula>$T6&lt;&gt;""</x:formula>
    </x:cfRule>
  </x:conditionalFormatting>
  <x:dataValidations count="2">
    <x:dataValidation type="list" sqref="G6:G20">
      <x:formula1>"未提出,未確認,内容不備,内容確認済"</x:formula1>
    </x:dataValidation>
    <x:dataValidation type="list" sqref="I6:I20">
      <x:formula1>"なし,顧客,専門家,所内"</x:formula1>
    </x:dataValidation>
  </x:dataValidations>
  <x:pageMargins left="0.7" right="0.7" top="0.75" bottom="0.75" header="0.3" footer="0.3"/>
  <x:tableParts count="1">
    <x:tablePart xmlns:r="http://schemas.openxmlformats.org/officeDocument/2006/relationships" r:id="R9f27b97c962a4ec3"/>
  </x:tableParts>
</x:worksheet>
</file>

<file path=xl/worksheets/sheet4.xml><?xml version="1.0" encoding="utf-8"?>
<x:worksheet xmlns:x="http://schemas.openxmlformats.org/spreadsheetml/2006/main">
  <x:sheetFormatPr defaultRowHeight="15"/>
  <x:cols>
    <x:col min="1" max="1" width="13" hidden="0" customWidth="1"/>
    <x:col min="2" max="2" width="20" hidden="0" customWidth="1"/>
    <x:col min="3" max="3" width="13" hidden="0" customWidth="1"/>
    <x:col min="4" max="4" width="15" hidden="0" customWidth="1"/>
    <x:col min="5" max="5" width="14" hidden="0" customWidth="1"/>
    <x:col min="6" max="6" width="22" hidden="0" customWidth="1"/>
    <x:col min="7" max="7" width="38" hidden="0" customWidth="1"/>
    <x:col min="8" max="8" width="32" hidden="0" customWidth="1"/>
    <x:col min="9" max="9" width="24" hidden="0" customWidth="1"/>
    <x:col min="10" max="10" width="26" hidden="0" customWidth="1"/>
    <x:col min="11" max="11" width="26" hidden="0" customWidth="1"/>
    <x:col min="12" max="12" width="24" hidden="0" customWidth="1"/>
    <x:col min="13" max="13" width="15" hidden="0" customWidth="1"/>
    <x:col min="14" max="14" width="15" hidden="0" customWidth="1"/>
    <x:col min="15" max="15" width="22" hidden="0" customWidth="1"/>
    <x:col min="16" max="16" width="36" hidden="0" customWidth="1"/>
    <x:col min="17" max="17" width="42" hidden="0" customWidth="1"/>
    <x:col min="18" max="18" width="22" hidden="0" customWidth="1"/>
  </x:cols>
  <x:sheetData>
    <x:row r="1" ht="36" customHeight="1">
      <x:c r="A1" s="7" t="str">
        <x:v>案件｜空欄</x:v>
      </x:c>
      <x:c r="B1" s="7"/>
      <x:c r="C1" s="7"/>
      <x:c r="D1" s="7"/>
      <x:c r="E1" s="7"/>
      <x:c r="F1" s="7"/>
      <x:c r="G1" s="7"/>
      <x:c r="H1" s="7"/>
      <x:c r="I1" s="7"/>
      <x:c r="J1" s="7"/>
      <x:c r="K1" s="7"/>
      <x:c r="L1" s="7"/>
      <x:c r="M1" s="7"/>
      <x:c r="N1" s="7"/>
      <x:c r="O1" s="7"/>
      <x:c r="P1" s="7"/>
    </x:row>
    <x:row r="2" ht="36" customHeight="1">
      <x:c r="A2" s="10" t="str">
        <x:v>青字欄へ案件単位で入力。IDは重複させず、専門判断・管理終結は人の確認記録を残してください。</x:v>
      </x:c>
      <x:c r="B2" s="10"/>
      <x:c r="C2" s="10"/>
      <x:c r="D2" s="10"/>
      <x:c r="E2" s="10"/>
      <x:c r="F2" s="10"/>
      <x:c r="G2" s="10"/>
      <x:c r="H2" s="10"/>
      <x:c r="I2" s="10"/>
      <x:c r="J2" s="10"/>
      <x:c r="K2" s="10"/>
      <x:c r="L2" s="10"/>
      <x:c r="M2" s="10"/>
      <x:c r="N2" s="10"/>
      <x:c r="O2" s="10"/>
      <x:c r="P2" s="10"/>
    </x:row>
    <x:row r="3" ht="28" customHeight="1">
      <x:c r="A3" s="3"/>
      <x:c r="B3" s="3"/>
      <x:c r="C3" s="3"/>
      <x:c r="D3" s="3"/>
      <x:c r="E3" s="3"/>
      <x:c r="F3" s="3"/>
      <x:c r="G3" s="3"/>
      <x:c r="H3" s="3"/>
      <x:c r="I3" s="3"/>
      <x:c r="J3" s="3"/>
      <x:c r="K3" s="3"/>
      <x:c r="L3" s="3"/>
      <x:c r="M3" s="3"/>
      <x:c r="N3" s="3"/>
      <x:c r="O3" s="3"/>
      <x:c r="P3" s="3"/>
    </x:row>
    <x:row r="4" ht="28" customHeight="1">
      <x:c r="A4" s="3"/>
      <x:c r="B4" s="3"/>
      <x:c r="C4" s="3"/>
      <x:c r="D4" s="3"/>
      <x:c r="E4" s="3"/>
      <x:c r="F4" s="3"/>
      <x:c r="G4" s="3"/>
      <x:c r="H4" s="3"/>
      <x:c r="I4" s="3"/>
      <x:c r="J4" s="3"/>
      <x:c r="K4" s="3"/>
      <x:c r="L4" s="3"/>
      <x:c r="M4" s="3"/>
      <x:c r="N4" s="3"/>
      <x:c r="O4" s="3"/>
      <x:c r="P4" s="3"/>
    </x:row>
    <x:row r="5" ht="34" customHeight="1">
      <x:c r="A5" s="26" t="str">
        <x:v>案件ID</x:v>
      </x:c>
      <x:c r="B5" s="26" t="str">
        <x:v>手続種別</x:v>
      </x:c>
      <x:c r="C5" s="26" t="str">
        <x:v>案件担当</x:v>
      </x:c>
      <x:c r="D5" s="26" t="str">
        <x:v>期限確定者</x:v>
      </x:c>
      <x:c r="E5" s="26" t="str">
        <x:v>期限確認日</x:v>
      </x:c>
      <x:c r="F5" s="26" t="str">
        <x:v>提出期限</x:v>
      </x:c>
      <x:c r="G5" s="26" t="str">
        <x:v>期限根拠</x:v>
      </x:c>
      <x:c r="H5" s="26" t="str">
        <x:v>専門判断記録</x:v>
      </x:c>
      <x:c r="I5" s="26" t="str">
        <x:v>提出控え</x:v>
      </x:c>
      <x:c r="J5" s="26" t="str">
        <x:v>完了版参照先</x:v>
      </x:c>
      <x:c r="K5" s="26" t="str">
        <x:v>閲覧範囲</x:v>
      </x:c>
      <x:c r="L5" s="26" t="str">
        <x:v>管理終結確認</x:v>
      </x:c>
      <x:c r="M5" s="26" t="str">
        <x:v>管理終結日</x:v>
      </x:c>
      <x:c r="N5" s="26" t="str">
        <x:v>更新日</x:v>
      </x:c>
      <x:c r="O5" s="26" t="str">
        <x:v>提出日時</x:v>
      </x:c>
      <x:c r="P5" s="26" t="str">
        <x:v>提出記録</x:v>
      </x:c>
      <x:c r="Q5" s="78" t="str">
        <x:v>次の対応・担当</x:v>
      </x:c>
      <x:c r="R5" s="78" t="str">
        <x:v>次回確認日</x:v>
      </x:c>
    </x:row>
    <x:row r="6" ht="62" customHeight="1">
      <x:c r="A6" s="44"/>
      <x:c r="B6" s="44"/>
      <x:c r="C6" s="44"/>
      <x:c r="D6" s="44"/>
      <x:c r="E6" s="46"/>
      <x:c r="F6" s="48"/>
      <x:c r="G6" s="44"/>
      <x:c r="H6" s="44"/>
      <x:c r="I6" s="44"/>
      <x:c r="J6" s="44"/>
      <x:c r="K6" s="44"/>
      <x:c r="L6" s="44"/>
      <x:c r="M6" s="46"/>
      <x:c r="N6" s="46"/>
      <x:c r="O6" s="48"/>
      <x:c r="P6" s="44"/>
      <x:c r="Q6" s="81"/>
      <x:c r="R6" s="81"/>
    </x:row>
    <x:row r="7" ht="62" customHeight="1">
      <x:c r="A7" s="44"/>
      <x:c r="B7" s="44"/>
      <x:c r="C7" s="44"/>
      <x:c r="D7" s="44"/>
      <x:c r="E7" s="46"/>
      <x:c r="F7" s="48"/>
      <x:c r="G7" s="44"/>
      <x:c r="H7" s="44"/>
      <x:c r="I7" s="44"/>
      <x:c r="J7" s="44"/>
      <x:c r="K7" s="44"/>
      <x:c r="L7" s="44"/>
      <x:c r="M7" s="46"/>
      <x:c r="N7" s="46"/>
      <x:c r="O7" s="48"/>
      <x:c r="P7" s="44"/>
      <x:c r="Q7" s="81"/>
      <x:c r="R7" s="81"/>
    </x:row>
    <x:row r="8" ht="62" customHeight="1">
      <x:c r="A8" s="44"/>
      <x:c r="B8" s="44"/>
      <x:c r="C8" s="44"/>
      <x:c r="D8" s="44"/>
      <x:c r="E8" s="46"/>
      <x:c r="F8" s="48"/>
      <x:c r="G8" s="44"/>
      <x:c r="H8" s="44"/>
      <x:c r="I8" s="44"/>
      <x:c r="J8" s="44"/>
      <x:c r="K8" s="44"/>
      <x:c r="L8" s="44"/>
      <x:c r="M8" s="46"/>
      <x:c r="N8" s="46"/>
      <x:c r="O8" s="48"/>
      <x:c r="P8" s="44"/>
      <x:c r="Q8" s="81"/>
      <x:c r="R8" s="81"/>
    </x:row>
    <x:row r="9" ht="62" customHeight="1">
      <x:c r="A9" s="44"/>
      <x:c r="B9" s="44"/>
      <x:c r="C9" s="44"/>
      <x:c r="D9" s="44"/>
      <x:c r="E9" s="46"/>
      <x:c r="F9" s="48"/>
      <x:c r="G9" s="44"/>
      <x:c r="H9" s="44"/>
      <x:c r="I9" s="44"/>
      <x:c r="J9" s="44"/>
      <x:c r="K9" s="44"/>
      <x:c r="L9" s="44"/>
      <x:c r="M9" s="46"/>
      <x:c r="N9" s="46"/>
      <x:c r="O9" s="48"/>
      <x:c r="P9" s="44"/>
      <x:c r="Q9" s="81"/>
      <x:c r="R9" s="81"/>
    </x:row>
    <x:row r="10" ht="62" customHeight="1">
      <x:c r="A10" s="44"/>
      <x:c r="B10" s="44"/>
      <x:c r="C10" s="44"/>
      <x:c r="D10" s="44"/>
      <x:c r="E10" s="46"/>
      <x:c r="F10" s="48"/>
      <x:c r="G10" s="44"/>
      <x:c r="H10" s="44"/>
      <x:c r="I10" s="44"/>
      <x:c r="J10" s="44"/>
      <x:c r="K10" s="44"/>
      <x:c r="L10" s="44"/>
      <x:c r="M10" s="46"/>
      <x:c r="N10" s="46"/>
      <x:c r="O10" s="48"/>
      <x:c r="P10" s="44"/>
      <x:c r="Q10" s="81"/>
      <x:c r="R10" s="81"/>
    </x:row>
    <x:row r="11" ht="62" customHeight="1">
      <x:c r="A11" s="44"/>
      <x:c r="B11" s="44"/>
      <x:c r="C11" s="44"/>
      <x:c r="D11" s="44"/>
      <x:c r="E11" s="46"/>
      <x:c r="F11" s="48"/>
      <x:c r="G11" s="44"/>
      <x:c r="H11" s="44"/>
      <x:c r="I11" s="44"/>
      <x:c r="J11" s="44"/>
      <x:c r="K11" s="44"/>
      <x:c r="L11" s="44"/>
      <x:c r="M11" s="46"/>
      <x:c r="N11" s="46"/>
      <x:c r="O11" s="48"/>
      <x:c r="P11" s="44"/>
      <x:c r="Q11" s="81"/>
      <x:c r="R11" s="81"/>
    </x:row>
    <x:row r="12" ht="62" customHeight="1">
      <x:c r="A12" s="44"/>
      <x:c r="B12" s="44"/>
      <x:c r="C12" s="44"/>
      <x:c r="D12" s="44"/>
      <x:c r="E12" s="46"/>
      <x:c r="F12" s="48"/>
      <x:c r="G12" s="44"/>
      <x:c r="H12" s="44"/>
      <x:c r="I12" s="44"/>
      <x:c r="J12" s="44"/>
      <x:c r="K12" s="44"/>
      <x:c r="L12" s="44"/>
      <x:c r="M12" s="46"/>
      <x:c r="N12" s="46"/>
      <x:c r="O12" s="48"/>
      <x:c r="P12" s="44"/>
      <x:c r="Q12" s="81"/>
      <x:c r="R12" s="81"/>
    </x:row>
    <x:row r="13" ht="62" customHeight="1">
      <x:c r="A13" s="44"/>
      <x:c r="B13" s="44"/>
      <x:c r="C13" s="44"/>
      <x:c r="D13" s="44"/>
      <x:c r="E13" s="46"/>
      <x:c r="F13" s="48"/>
      <x:c r="G13" s="44"/>
      <x:c r="H13" s="44"/>
      <x:c r="I13" s="44"/>
      <x:c r="J13" s="44"/>
      <x:c r="K13" s="44"/>
      <x:c r="L13" s="44"/>
      <x:c r="M13" s="46"/>
      <x:c r="N13" s="46"/>
      <x:c r="O13" s="48"/>
      <x:c r="P13" s="44"/>
      <x:c r="Q13" s="81"/>
      <x:c r="R13" s="81"/>
    </x:row>
    <x:row r="14" ht="62" customHeight="1">
      <x:c r="A14" s="44"/>
      <x:c r="B14" s="44"/>
      <x:c r="C14" s="44"/>
      <x:c r="D14" s="44"/>
      <x:c r="E14" s="46"/>
      <x:c r="F14" s="48"/>
      <x:c r="G14" s="44"/>
      <x:c r="H14" s="44"/>
      <x:c r="I14" s="44"/>
      <x:c r="J14" s="44"/>
      <x:c r="K14" s="44"/>
      <x:c r="L14" s="44"/>
      <x:c r="M14" s="46"/>
      <x:c r="N14" s="46"/>
      <x:c r="O14" s="48"/>
      <x:c r="P14" s="44"/>
      <x:c r="Q14" s="81"/>
      <x:c r="R14" s="81"/>
    </x:row>
    <x:row r="15" ht="62" customHeight="1">
      <x:c r="A15" s="44"/>
      <x:c r="B15" s="44"/>
      <x:c r="C15" s="44"/>
      <x:c r="D15" s="44"/>
      <x:c r="E15" s="46"/>
      <x:c r="F15" s="48"/>
      <x:c r="G15" s="44"/>
      <x:c r="H15" s="44"/>
      <x:c r="I15" s="44"/>
      <x:c r="J15" s="44"/>
      <x:c r="K15" s="44"/>
      <x:c r="L15" s="44"/>
      <x:c r="M15" s="46"/>
      <x:c r="N15" s="46"/>
      <x:c r="O15" s="48"/>
      <x:c r="P15" s="44"/>
      <x:c r="Q15" s="81"/>
      <x:c r="R15" s="81"/>
    </x:row>
    <x:row r="16" ht="62" customHeight="1">
      <x:c r="A16" s="44"/>
      <x:c r="B16" s="44"/>
      <x:c r="C16" s="44"/>
      <x:c r="D16" s="44"/>
      <x:c r="E16" s="46"/>
      <x:c r="F16" s="48"/>
      <x:c r="G16" s="44"/>
      <x:c r="H16" s="44"/>
      <x:c r="I16" s="44"/>
      <x:c r="J16" s="44"/>
      <x:c r="K16" s="44"/>
      <x:c r="L16" s="44"/>
      <x:c r="M16" s="46"/>
      <x:c r="N16" s="46"/>
      <x:c r="O16" s="48"/>
      <x:c r="P16" s="44"/>
      <x:c r="Q16" s="81"/>
      <x:c r="R16" s="81"/>
    </x:row>
    <x:row r="17" ht="62" customHeight="1">
      <x:c r="A17" s="44"/>
      <x:c r="B17" s="44"/>
      <x:c r="C17" s="44"/>
      <x:c r="D17" s="44"/>
      <x:c r="E17" s="46"/>
      <x:c r="F17" s="48"/>
      <x:c r="G17" s="44"/>
      <x:c r="H17" s="44"/>
      <x:c r="I17" s="44"/>
      <x:c r="J17" s="44"/>
      <x:c r="K17" s="44"/>
      <x:c r="L17" s="44"/>
      <x:c r="M17" s="46"/>
      <x:c r="N17" s="46"/>
      <x:c r="O17" s="48"/>
      <x:c r="P17" s="44"/>
      <x:c r="Q17" s="81"/>
      <x:c r="R17" s="81"/>
    </x:row>
    <x:row r="18" ht="62" customHeight="1">
      <x:c r="A18" s="44"/>
      <x:c r="B18" s="44"/>
      <x:c r="C18" s="44"/>
      <x:c r="D18" s="44"/>
      <x:c r="E18" s="46"/>
      <x:c r="F18" s="48"/>
      <x:c r="G18" s="44"/>
      <x:c r="H18" s="44"/>
      <x:c r="I18" s="44"/>
      <x:c r="J18" s="44"/>
      <x:c r="K18" s="44"/>
      <x:c r="L18" s="44"/>
      <x:c r="M18" s="46"/>
      <x:c r="N18" s="46"/>
      <x:c r="O18" s="48"/>
      <x:c r="P18" s="44"/>
      <x:c r="Q18" s="81"/>
      <x:c r="R18" s="81"/>
    </x:row>
    <x:row r="19" ht="62" customHeight="1">
      <x:c r="A19" s="44"/>
      <x:c r="B19" s="44"/>
      <x:c r="C19" s="44"/>
      <x:c r="D19" s="44"/>
      <x:c r="E19" s="46"/>
      <x:c r="F19" s="48"/>
      <x:c r="G19" s="44"/>
      <x:c r="H19" s="44"/>
      <x:c r="I19" s="44"/>
      <x:c r="J19" s="44"/>
      <x:c r="K19" s="44"/>
      <x:c r="L19" s="44"/>
      <x:c r="M19" s="46"/>
      <x:c r="N19" s="46"/>
      <x:c r="O19" s="48"/>
      <x:c r="P19" s="44"/>
      <x:c r="Q19" s="81"/>
      <x:c r="R19" s="81"/>
    </x:row>
    <x:row r="20" ht="62" customHeight="1">
      <x:c r="A20" s="44"/>
      <x:c r="B20" s="44"/>
      <x:c r="C20" s="44"/>
      <x:c r="D20" s="44"/>
      <x:c r="E20" s="46"/>
      <x:c r="F20" s="48"/>
      <x:c r="G20" s="44"/>
      <x:c r="H20" s="44"/>
      <x:c r="I20" s="44"/>
      <x:c r="J20" s="44"/>
      <x:c r="K20" s="44"/>
      <x:c r="L20" s="44"/>
      <x:c r="M20" s="46"/>
      <x:c r="N20" s="46"/>
      <x:c r="O20" s="48"/>
      <x:c r="P20" s="44"/>
      <x:c r="Q20" s="81"/>
      <x:c r="R20" s="81"/>
    </x:row>
    <x:row r="21" ht="62" customHeight="1">
      <x:c r="A21" s="44"/>
      <x:c r="B21" s="44"/>
      <x:c r="C21" s="44"/>
      <x:c r="D21" s="44"/>
      <x:c r="E21" s="46"/>
      <x:c r="F21" s="48"/>
      <x:c r="G21" s="44"/>
      <x:c r="H21" s="44"/>
      <x:c r="I21" s="44"/>
      <x:c r="J21" s="44"/>
      <x:c r="K21" s="44"/>
      <x:c r="L21" s="44"/>
      <x:c r="M21" s="46"/>
      <x:c r="N21" s="46"/>
      <x:c r="O21" s="48"/>
      <x:c r="P21" s="44"/>
      <x:c r="Q21" s="81"/>
      <x:c r="R21" s="81"/>
    </x:row>
    <x:row r="22" ht="62" customHeight="1">
      <x:c r="A22" s="44"/>
      <x:c r="B22" s="44"/>
      <x:c r="C22" s="44"/>
      <x:c r="D22" s="44"/>
      <x:c r="E22" s="46"/>
      <x:c r="F22" s="48"/>
      <x:c r="G22" s="44"/>
      <x:c r="H22" s="44"/>
      <x:c r="I22" s="44"/>
      <x:c r="J22" s="44"/>
      <x:c r="K22" s="44"/>
      <x:c r="L22" s="44"/>
      <x:c r="M22" s="46"/>
      <x:c r="N22" s="46"/>
      <x:c r="O22" s="48"/>
      <x:c r="P22" s="44"/>
      <x:c r="Q22" s="81"/>
      <x:c r="R22" s="81"/>
    </x:row>
    <x:row r="23" ht="62" customHeight="1">
      <x:c r="A23" s="44"/>
      <x:c r="B23" s="44"/>
      <x:c r="C23" s="44"/>
      <x:c r="D23" s="44"/>
      <x:c r="E23" s="46"/>
      <x:c r="F23" s="48"/>
      <x:c r="G23" s="44"/>
      <x:c r="H23" s="44"/>
      <x:c r="I23" s="44"/>
      <x:c r="J23" s="44"/>
      <x:c r="K23" s="44"/>
      <x:c r="L23" s="44"/>
      <x:c r="M23" s="46"/>
      <x:c r="N23" s="46"/>
      <x:c r="O23" s="48"/>
      <x:c r="P23" s="44"/>
      <x:c r="Q23" s="81"/>
      <x:c r="R23" s="81"/>
    </x:row>
    <x:row r="24" ht="62" customHeight="1">
      <x:c r="A24" s="44"/>
      <x:c r="B24" s="44"/>
      <x:c r="C24" s="44"/>
      <x:c r="D24" s="44"/>
      <x:c r="E24" s="46"/>
      <x:c r="F24" s="48"/>
      <x:c r="G24" s="44"/>
      <x:c r="H24" s="44"/>
      <x:c r="I24" s="44"/>
      <x:c r="J24" s="44"/>
      <x:c r="K24" s="44"/>
      <x:c r="L24" s="44"/>
      <x:c r="M24" s="46"/>
      <x:c r="N24" s="46"/>
      <x:c r="O24" s="48"/>
      <x:c r="P24" s="44"/>
      <x:c r="Q24" s="81"/>
      <x:c r="R24" s="81"/>
    </x:row>
    <x:row r="25" ht="62" customHeight="1">
      <x:c r="A25" s="44"/>
      <x:c r="B25" s="44"/>
      <x:c r="C25" s="44"/>
      <x:c r="D25" s="44"/>
      <x:c r="E25" s="46"/>
      <x:c r="F25" s="48"/>
      <x:c r="G25" s="44"/>
      <x:c r="H25" s="44"/>
      <x:c r="I25" s="44"/>
      <x:c r="J25" s="44"/>
      <x:c r="K25" s="44"/>
      <x:c r="L25" s="44"/>
      <x:c r="M25" s="46"/>
      <x:c r="N25" s="46"/>
      <x:c r="O25" s="48"/>
      <x:c r="P25" s="44"/>
      <x:c r="Q25" s="81"/>
      <x:c r="R25" s="81"/>
    </x:row>
  </x:sheetData>
  <x:mergeCells>
    <x:mergeCell ref="A1:P1"/>
    <x:mergeCell ref="A2:P2"/>
  </x:mergeCells>
  <x:conditionalFormatting sqref="A6:A25">
    <x:cfRule type="expression" dxfId="9" priority="1">
      <x:formula>AND(A6&lt;&gt;"",COUNTIF($A$6:$A$25,A6)&gt;1)</x:formula>
    </x:cfRule>
  </x:conditionalFormatting>
  <x:pageMargins left="0.7" right="0.7" top="0.75" bottom="0.75" header="0.3" footer="0.3"/>
  <x:tableParts count="1">
    <x:tablePart xmlns:r="http://schemas.openxmlformats.org/officeDocument/2006/relationships" r:id="R7b3aa63cf4d44271"/>
  </x:tableParts>
</x:worksheet>
</file>

<file path=xl/worksheets/sheet5.xml><?xml version="1.0" encoding="utf-8"?>
<x:worksheet xmlns:x="http://schemas.openxmlformats.org/spreadsheetml/2006/main">
  <x:sheetFormatPr defaultRowHeight="15"/>
  <x:cols>
    <x:col min="1" max="1" width="13" hidden="0" customWidth="1"/>
    <x:col min="2" max="2" width="20" hidden="0" customWidth="1"/>
    <x:col min="3" max="3" width="10" hidden="0" customWidth="1"/>
    <x:col min="4" max="4" width="20" hidden="0" customWidth="1"/>
    <x:col min="5" max="5" width="10" hidden="0" customWidth="1"/>
    <x:col min="6" max="6" width="14" hidden="0" customWidth="1"/>
    <x:col min="7" max="7" width="16" hidden="0" customWidth="1"/>
    <x:col min="8" max="8" width="28" hidden="0" customWidth="1"/>
    <x:col min="9" max="9" width="12" hidden="0" customWidth="1"/>
    <x:col min="10" max="10" width="30" hidden="0" customWidth="1"/>
    <x:col min="11" max="11" width="13" hidden="0" customWidth="1"/>
    <x:col min="12" max="12" width="22" hidden="0" customWidth="1"/>
    <x:col min="13" max="13" width="22" hidden="0" customWidth="1"/>
    <x:col min="14" max="14" width="22" hidden="0" customWidth="1"/>
    <x:col min="15" max="15" width="24" hidden="0" customWidth="1"/>
    <x:col min="16" max="16" width="15" hidden="0" customWidth="1"/>
    <x:col min="17" max="17" width="15" hidden="0" customWidth="1"/>
    <x:col min="18" max="18" width="28" hidden="0" customWidth="1"/>
    <x:col min="19" max="19" width="15" hidden="0" customWidth="1"/>
    <x:col min="20" max="20" width="25" hidden="0" customWidth="1"/>
  </x:cols>
  <x:sheetData>
    <x:row r="1" ht="36" customHeight="1">
      <x:c r="A1" s="7" t="str">
        <x:v>資料｜空欄</x:v>
      </x:c>
      <x:c r="B1" s="7"/>
      <x:c r="C1" s="7"/>
      <x:c r="D1" s="7"/>
      <x:c r="E1" s="7"/>
      <x:c r="F1" s="7"/>
      <x:c r="G1" s="7"/>
      <x:c r="H1" s="7"/>
      <x:c r="I1" s="7"/>
      <x:c r="J1" s="7"/>
      <x:c r="K1" s="7"/>
      <x:c r="L1" s="7"/>
      <x:c r="M1" s="7"/>
      <x:c r="N1" s="7"/>
      <x:c r="O1" s="7"/>
      <x:c r="P1" s="7"/>
      <x:c r="Q1" s="7"/>
      <x:c r="R1" s="7"/>
      <x:c r="S1" s="7"/>
      <x:c r="T1" s="7"/>
    </x:row>
    <x:row r="2" ht="36" customHeight="1">
      <x:c r="A2" s="10" t="str">
        <x:v>現行版は案件ID＋資料IDごとに1行。B・N・O・T列は数式。日付未定・未受領は空欄。期限の単位は日本時間の日時。</x:v>
      </x:c>
      <x:c r="B2" s="10"/>
      <x:c r="C2" s="10"/>
      <x:c r="D2" s="10"/>
      <x:c r="E2" s="10"/>
      <x:c r="F2" s="10"/>
      <x:c r="G2" s="10"/>
      <x:c r="H2" s="10"/>
      <x:c r="I2" s="10"/>
      <x:c r="J2" s="10"/>
      <x:c r="K2" s="10"/>
      <x:c r="L2" s="10"/>
      <x:c r="M2" s="10"/>
      <x:c r="N2" s="10"/>
      <x:c r="O2" s="10"/>
      <x:c r="P2" s="10"/>
      <x:c r="Q2" s="10"/>
      <x:c r="R2" s="10"/>
      <x:c r="S2" s="10"/>
      <x:c r="T2" s="10"/>
    </x:row>
    <x:row r="3" ht="28" customHeight="1">
      <x:c r="A3" s="3"/>
      <x:c r="B3" s="3"/>
      <x:c r="C3" s="3"/>
      <x:c r="D3" s="3"/>
      <x:c r="E3" s="3"/>
      <x:c r="F3" s="3"/>
      <x:c r="G3" s="3"/>
      <x:c r="H3" s="3"/>
      <x:c r="I3" s="3"/>
      <x:c r="J3" s="3"/>
      <x:c r="K3" s="3"/>
      <x:c r="L3" s="3"/>
      <x:c r="M3" s="3"/>
      <x:c r="N3" s="3"/>
      <x:c r="O3" s="3"/>
      <x:c r="P3" s="3"/>
      <x:c r="Q3" s="3"/>
      <x:c r="R3" s="3"/>
      <x:c r="S3" s="3"/>
      <x:c r="T3" s="3"/>
    </x:row>
    <x:row r="4" ht="28" customHeight="1">
      <x:c r="A4" s="3"/>
      <x:c r="B4" s="3"/>
      <x:c r="C4" s="3"/>
      <x:c r="D4" s="3"/>
      <x:c r="E4" s="3"/>
      <x:c r="F4" s="3"/>
      <x:c r="G4" s="3"/>
      <x:c r="H4" s="3"/>
      <x:c r="I4" s="3"/>
      <x:c r="J4" s="3"/>
      <x:c r="K4" s="3"/>
      <x:c r="L4" s="3"/>
      <x:c r="M4" s="3"/>
      <x:c r="N4" s="3"/>
      <x:c r="O4" s="3"/>
      <x:c r="P4" s="3"/>
      <x:c r="Q4" s="3"/>
      <x:c r="R4" s="3"/>
      <x:c r="S4" s="3"/>
      <x:c r="T4" s="3"/>
    </x:row>
    <x:row r="5" ht="40" customHeight="1">
      <x:c r="A5" s="26" t="str">
        <x:v>案件ID</x:v>
      </x:c>
      <x:c r="B5" s="26" t="str">
        <x:v>手続種別</x:v>
      </x:c>
      <x:c r="C5" s="26" t="str">
        <x:v>資料ID</x:v>
      </x:c>
      <x:c r="D5" s="26" t="str">
        <x:v>必要資料</x:v>
      </x:c>
      <x:c r="E5" s="26" t="str">
        <x:v>現在版</x:v>
      </x:c>
      <x:c r="F5" s="26" t="str">
        <x:v>受領日</x:v>
      </x:c>
      <x:c r="G5" s="26" t="str">
        <x:v>確認結果</x:v>
      </x:c>
      <x:c r="H5" s="26" t="str">
        <x:v>不足理由</x:v>
      </x:c>
      <x:c r="I5" s="26" t="str">
        <x:v>待ち先</x:v>
      </x:c>
      <x:c r="J5" s="26" t="str">
        <x:v>次の対応</x:v>
      </x:c>
      <x:c r="K5" s="26" t="str">
        <x:v>対応担当</x:v>
      </x:c>
      <x:c r="L5" s="26" t="str">
        <x:v>依頼期限</x:v>
      </x:c>
      <x:c r="M5" s="26" t="str">
        <x:v>内部期限</x:v>
      </x:c>
      <x:c r="N5" s="26" t="str">
        <x:v>提出期限</x:v>
      </x:c>
      <x:c r="O5" s="26" t="str">
        <x:v>提出控え</x:v>
      </x:c>
      <x:c r="P5" s="26" t="str">
        <x:v>内容確認者</x:v>
      </x:c>
      <x:c r="Q5" s="26" t="str">
        <x:v>内容確認日</x:v>
      </x:c>
      <x:c r="R5" s="26" t="str">
        <x:v>現在版参照先</x:v>
      </x:c>
      <x:c r="S5" s="26" t="str">
        <x:v>更新日</x:v>
      </x:c>
      <x:c r="T5" s="26" t="str">
        <x:v>注意状態</x:v>
      </x:c>
    </x:row>
    <x:row r="6" ht="50" customHeight="1">
      <x:c r="A6" s="44"/>
      <x:c r="B6" s="37" t="str">
        <x:f>IF($A6="","",IFERROR(IF(VLOOKUP($A6,'案件_空欄'!$A$6:$P$25,2,FALSE)=0,"",VLOOKUP($A6,'案件_空欄'!$A$6:$P$25,2,FALSE)),"案件ID未登録"))</x:f>
      </x:c>
      <x:c r="C6" s="44"/>
      <x:c r="D6" s="44"/>
      <x:c r="E6" s="44"/>
      <x:c r="F6" s="46"/>
      <x:c r="G6" s="44"/>
      <x:c r="H6" s="44"/>
      <x:c r="I6" s="44"/>
      <x:c r="J6" s="44"/>
      <x:c r="K6" s="44"/>
      <x:c r="L6" s="48"/>
      <x:c r="M6" s="48"/>
      <x:c r="N6" s="41" t="str">
        <x:f>IF($A6="","",IFERROR(IF(VLOOKUP($A6,'案件_空欄'!$A$6:$P$25,6,FALSE)=0,"",VLOOKUP($A6,'案件_空欄'!$A$6:$P$25,6,FALSE)),"案件ID未登録"))</x:f>
      </x:c>
      <x:c r="O6" s="37" t="str">
        <x:f>IF($A6="","",IFERROR(IF(VLOOKUP($A6,'案件_空欄'!$A$6:$P$25,9,FALSE)=0,"",VLOOKUP($A6,'案件_空欄'!$A$6:$P$25,9,FALSE)),"案件ID未登録"))</x:f>
      </x:c>
      <x:c r="P6" s="44"/>
      <x:c r="Q6" s="46"/>
      <x:c r="R6" s="44"/>
      <x:c r="S6" s="46"/>
      <x:c r="T6" s="37" t="str">
        <x:f>IF($A6="","",IF($C6="","資料ID未入力",IF(COUNTIF('案件_空欄'!$A$6:$A$25,$A6)=0,"案件ID要確認",IF(COUNTIFS($A$6:$A$105,$A6,$C$6:$C$105,$C6)&gt;1,"資料ID重複",IF($G6="","確認結果未入力",IF(AND($G6="未提出",$F6&lt;&gt;""),"状態矛盾：受領日あり",IF(AND($G6&lt;&gt;"未提出",$F6=""),"受領日要入力",IF(AND($F6&lt;&gt;"",$F6&gt;'はじめに'!$B$3),"受領日が未来",IF(AND($G6="内容確認済",OR($P6="",$Q6="",$E6="")),"確認記録不足",IF(AND($G6="内容確認済",$I6&lt;&gt;"なし"),"待ち先を再確認",IF(AND($F6&lt;&gt;"",$Q6&lt;&gt;"",$Q6&lt;$F6),"確認日の前後矛盾",IF(AND($M6&lt;&gt;"",$N6&lt;&gt;"",$M6&gt;$N6),"期限順序要確認",IF(AND($L6&lt;&gt;"",$M6&lt;&gt;"",$L6&gt;$M6),"期限順序要確認",IF(AND($G6&lt;&gt;"内容確認済",$M6&lt;&gt;"",$M6&lt;'はじめに'!$B$3),"内部期限超過",IF(AND($G6&lt;&gt;"内容確認済",$L6&lt;&gt;"",$L6&lt;'はじめに'!$B$3),"依頼期限超過","")))))))))))))))</x:f>
      </x:c>
    </x:row>
    <x:row r="7" ht="50" customHeight="1">
      <x:c r="A7" s="44"/>
      <x:c r="B7" s="37" t="str">
        <x:f>IF($A7="","",IFERROR(IF(VLOOKUP($A7,'案件_空欄'!$A$6:$P$25,2,FALSE)=0,"",VLOOKUP($A7,'案件_空欄'!$A$6:$P$25,2,FALSE)),"案件ID未登録"))</x:f>
      </x:c>
      <x:c r="C7" s="44"/>
      <x:c r="D7" s="44"/>
      <x:c r="E7" s="44"/>
      <x:c r="F7" s="46"/>
      <x:c r="G7" s="44"/>
      <x:c r="H7" s="44"/>
      <x:c r="I7" s="44"/>
      <x:c r="J7" s="44"/>
      <x:c r="K7" s="44"/>
      <x:c r="L7" s="48"/>
      <x:c r="M7" s="48"/>
      <x:c r="N7" s="41" t="str">
        <x:f>IF($A7="","",IFERROR(IF(VLOOKUP($A7,'案件_空欄'!$A$6:$P$25,6,FALSE)=0,"",VLOOKUP($A7,'案件_空欄'!$A$6:$P$25,6,FALSE)),"案件ID未登録"))</x:f>
      </x:c>
      <x:c r="O7" s="37" t="str">
        <x:f>IF($A7="","",IFERROR(IF(VLOOKUP($A7,'案件_空欄'!$A$6:$P$25,9,FALSE)=0,"",VLOOKUP($A7,'案件_空欄'!$A$6:$P$25,9,FALSE)),"案件ID未登録"))</x:f>
      </x:c>
      <x:c r="P7" s="44"/>
      <x:c r="Q7" s="46"/>
      <x:c r="R7" s="44"/>
      <x:c r="S7" s="46"/>
      <x:c r="T7" s="37" t="str">
        <x:f>IF($A7="","",IF($C7="","資料ID未入力",IF(COUNTIF('案件_空欄'!$A$6:$A$25,$A7)=0,"案件ID要確認",IF(COUNTIFS($A$6:$A$105,$A7,$C$6:$C$105,$C7)&gt;1,"資料ID重複",IF($G7="","確認結果未入力",IF(AND($G7="未提出",$F7&lt;&gt;""),"状態矛盾：受領日あり",IF(AND($G7&lt;&gt;"未提出",$F7=""),"受領日要入力",IF(AND($F7&lt;&gt;"",$F7&gt;'はじめに'!$B$3),"受領日が未来",IF(AND($G7="内容確認済",OR($P7="",$Q7="",$E7="")),"確認記録不足",IF(AND($G7="内容確認済",$I7&lt;&gt;"なし"),"待ち先を再確認",IF(AND($F7&lt;&gt;"",$Q7&lt;&gt;"",$Q7&lt;$F7),"確認日の前後矛盾",IF(AND($M7&lt;&gt;"",$N7&lt;&gt;"",$M7&gt;$N7),"期限順序要確認",IF(AND($L7&lt;&gt;"",$M7&lt;&gt;"",$L7&gt;$M7),"期限順序要確認",IF(AND($G7&lt;&gt;"内容確認済",$M7&lt;&gt;"",$M7&lt;'はじめに'!$B$3),"内部期限超過",IF(AND($G7&lt;&gt;"内容確認済",$L7&lt;&gt;"",$L7&lt;'はじめに'!$B$3),"依頼期限超過","")))))))))))))))</x:f>
      </x:c>
    </x:row>
    <x:row r="8" ht="50" customHeight="1">
      <x:c r="A8" s="44"/>
      <x:c r="B8" s="37" t="str">
        <x:f>IF($A8="","",IFERROR(IF(VLOOKUP($A8,'案件_空欄'!$A$6:$P$25,2,FALSE)=0,"",VLOOKUP($A8,'案件_空欄'!$A$6:$P$25,2,FALSE)),"案件ID未登録"))</x:f>
      </x:c>
      <x:c r="C8" s="44"/>
      <x:c r="D8" s="44"/>
      <x:c r="E8" s="44"/>
      <x:c r="F8" s="46"/>
      <x:c r="G8" s="44"/>
      <x:c r="H8" s="44"/>
      <x:c r="I8" s="44"/>
      <x:c r="J8" s="44"/>
      <x:c r="K8" s="44"/>
      <x:c r="L8" s="48"/>
      <x:c r="M8" s="48"/>
      <x:c r="N8" s="41" t="str">
        <x:f>IF($A8="","",IFERROR(IF(VLOOKUP($A8,'案件_空欄'!$A$6:$P$25,6,FALSE)=0,"",VLOOKUP($A8,'案件_空欄'!$A$6:$P$25,6,FALSE)),"案件ID未登録"))</x:f>
      </x:c>
      <x:c r="O8" s="37" t="str">
        <x:f>IF($A8="","",IFERROR(IF(VLOOKUP($A8,'案件_空欄'!$A$6:$P$25,9,FALSE)=0,"",VLOOKUP($A8,'案件_空欄'!$A$6:$P$25,9,FALSE)),"案件ID未登録"))</x:f>
      </x:c>
      <x:c r="P8" s="44"/>
      <x:c r="Q8" s="46"/>
      <x:c r="R8" s="44"/>
      <x:c r="S8" s="46"/>
      <x:c r="T8" s="37" t="str">
        <x:f>IF($A8="","",IF($C8="","資料ID未入力",IF(COUNTIF('案件_空欄'!$A$6:$A$25,$A8)=0,"案件ID要確認",IF(COUNTIFS($A$6:$A$105,$A8,$C$6:$C$105,$C8)&gt;1,"資料ID重複",IF($G8="","確認結果未入力",IF(AND($G8="未提出",$F8&lt;&gt;""),"状態矛盾：受領日あり",IF(AND($G8&lt;&gt;"未提出",$F8=""),"受領日要入力",IF(AND($F8&lt;&gt;"",$F8&gt;'はじめに'!$B$3),"受領日が未来",IF(AND($G8="内容確認済",OR($P8="",$Q8="",$E8="")),"確認記録不足",IF(AND($G8="内容確認済",$I8&lt;&gt;"なし"),"待ち先を再確認",IF(AND($F8&lt;&gt;"",$Q8&lt;&gt;"",$Q8&lt;$F8),"確認日の前後矛盾",IF(AND($M8&lt;&gt;"",$N8&lt;&gt;"",$M8&gt;$N8),"期限順序要確認",IF(AND($L8&lt;&gt;"",$M8&lt;&gt;"",$L8&gt;$M8),"期限順序要確認",IF(AND($G8&lt;&gt;"内容確認済",$M8&lt;&gt;"",$M8&lt;'はじめに'!$B$3),"内部期限超過",IF(AND($G8&lt;&gt;"内容確認済",$L8&lt;&gt;"",$L8&lt;'はじめに'!$B$3),"依頼期限超過","")))))))))))))))</x:f>
      </x:c>
    </x:row>
    <x:row r="9" ht="50" customHeight="1">
      <x:c r="A9" s="44"/>
      <x:c r="B9" s="37" t="str">
        <x:f>IF($A9="","",IFERROR(IF(VLOOKUP($A9,'案件_空欄'!$A$6:$P$25,2,FALSE)=0,"",VLOOKUP($A9,'案件_空欄'!$A$6:$P$25,2,FALSE)),"案件ID未登録"))</x:f>
      </x:c>
      <x:c r="C9" s="44"/>
      <x:c r="D9" s="44"/>
      <x:c r="E9" s="44"/>
      <x:c r="F9" s="46"/>
      <x:c r="G9" s="44"/>
      <x:c r="H9" s="44"/>
      <x:c r="I9" s="44"/>
      <x:c r="J9" s="44"/>
      <x:c r="K9" s="44"/>
      <x:c r="L9" s="48"/>
      <x:c r="M9" s="48"/>
      <x:c r="N9" s="41" t="str">
        <x:f>IF($A9="","",IFERROR(IF(VLOOKUP($A9,'案件_空欄'!$A$6:$P$25,6,FALSE)=0,"",VLOOKUP($A9,'案件_空欄'!$A$6:$P$25,6,FALSE)),"案件ID未登録"))</x:f>
      </x:c>
      <x:c r="O9" s="37" t="str">
        <x:f>IF($A9="","",IFERROR(IF(VLOOKUP($A9,'案件_空欄'!$A$6:$P$25,9,FALSE)=0,"",VLOOKUP($A9,'案件_空欄'!$A$6:$P$25,9,FALSE)),"案件ID未登録"))</x:f>
      </x:c>
      <x:c r="P9" s="44"/>
      <x:c r="Q9" s="46"/>
      <x:c r="R9" s="44"/>
      <x:c r="S9" s="46"/>
      <x:c r="T9" s="37" t="str">
        <x:f>IF($A9="","",IF($C9="","資料ID未入力",IF(COUNTIF('案件_空欄'!$A$6:$A$25,$A9)=0,"案件ID要確認",IF(COUNTIFS($A$6:$A$105,$A9,$C$6:$C$105,$C9)&gt;1,"資料ID重複",IF($G9="","確認結果未入力",IF(AND($G9="未提出",$F9&lt;&gt;""),"状態矛盾：受領日あり",IF(AND($G9&lt;&gt;"未提出",$F9=""),"受領日要入力",IF(AND($F9&lt;&gt;"",$F9&gt;'はじめに'!$B$3),"受領日が未来",IF(AND($G9="内容確認済",OR($P9="",$Q9="",$E9="")),"確認記録不足",IF(AND($G9="内容確認済",$I9&lt;&gt;"なし"),"待ち先を再確認",IF(AND($F9&lt;&gt;"",$Q9&lt;&gt;"",$Q9&lt;$F9),"確認日の前後矛盾",IF(AND($M9&lt;&gt;"",$N9&lt;&gt;"",$M9&gt;$N9),"期限順序要確認",IF(AND($L9&lt;&gt;"",$M9&lt;&gt;"",$L9&gt;$M9),"期限順序要確認",IF(AND($G9&lt;&gt;"内容確認済",$M9&lt;&gt;"",$M9&lt;'はじめに'!$B$3),"内部期限超過",IF(AND($G9&lt;&gt;"内容確認済",$L9&lt;&gt;"",$L9&lt;'はじめに'!$B$3),"依頼期限超過","")))))))))))))))</x:f>
      </x:c>
    </x:row>
    <x:row r="10" ht="50" customHeight="1">
      <x:c r="A10" s="44"/>
      <x:c r="B10" s="37" t="str">
        <x:f>IF($A10="","",IFERROR(IF(VLOOKUP($A10,'案件_空欄'!$A$6:$P$25,2,FALSE)=0,"",VLOOKUP($A10,'案件_空欄'!$A$6:$P$25,2,FALSE)),"案件ID未登録"))</x:f>
      </x:c>
      <x:c r="C10" s="44"/>
      <x:c r="D10" s="44"/>
      <x:c r="E10" s="44"/>
      <x:c r="F10" s="46"/>
      <x:c r="G10" s="44"/>
      <x:c r="H10" s="44"/>
      <x:c r="I10" s="44"/>
      <x:c r="J10" s="44"/>
      <x:c r="K10" s="44"/>
      <x:c r="L10" s="48"/>
      <x:c r="M10" s="48"/>
      <x:c r="N10" s="41" t="str">
        <x:f>IF($A10="","",IFERROR(IF(VLOOKUP($A10,'案件_空欄'!$A$6:$P$25,6,FALSE)=0,"",VLOOKUP($A10,'案件_空欄'!$A$6:$P$25,6,FALSE)),"案件ID未登録"))</x:f>
      </x:c>
      <x:c r="O10" s="37" t="str">
        <x:f>IF($A10="","",IFERROR(IF(VLOOKUP($A10,'案件_空欄'!$A$6:$P$25,9,FALSE)=0,"",VLOOKUP($A10,'案件_空欄'!$A$6:$P$25,9,FALSE)),"案件ID未登録"))</x:f>
      </x:c>
      <x:c r="P10" s="44"/>
      <x:c r="Q10" s="46"/>
      <x:c r="R10" s="44"/>
      <x:c r="S10" s="46"/>
      <x:c r="T10" s="37" t="str">
        <x:f>IF($A10="","",IF($C10="","資料ID未入力",IF(COUNTIF('案件_空欄'!$A$6:$A$25,$A10)=0,"案件ID要確認",IF(COUNTIFS($A$6:$A$105,$A10,$C$6:$C$105,$C10)&gt;1,"資料ID重複",IF($G10="","確認結果未入力",IF(AND($G10="未提出",$F10&lt;&gt;""),"状態矛盾：受領日あり",IF(AND($G10&lt;&gt;"未提出",$F10=""),"受領日要入力",IF(AND($F10&lt;&gt;"",$F10&gt;'はじめに'!$B$3),"受領日が未来",IF(AND($G10="内容確認済",OR($P10="",$Q10="",$E10="")),"確認記録不足",IF(AND($G10="内容確認済",$I10&lt;&gt;"なし"),"待ち先を再確認",IF(AND($F10&lt;&gt;"",$Q10&lt;&gt;"",$Q10&lt;$F10),"確認日の前後矛盾",IF(AND($M10&lt;&gt;"",$N10&lt;&gt;"",$M10&gt;$N10),"期限順序要確認",IF(AND($L10&lt;&gt;"",$M10&lt;&gt;"",$L10&gt;$M10),"期限順序要確認",IF(AND($G10&lt;&gt;"内容確認済",$M10&lt;&gt;"",$M10&lt;'はじめに'!$B$3),"内部期限超過",IF(AND($G10&lt;&gt;"内容確認済",$L10&lt;&gt;"",$L10&lt;'はじめに'!$B$3),"依頼期限超過","")))))))))))))))</x:f>
      </x:c>
    </x:row>
    <x:row r="11" ht="50" customHeight="1">
      <x:c r="A11" s="44"/>
      <x:c r="B11" s="37" t="str">
        <x:f>IF($A11="","",IFERROR(IF(VLOOKUP($A11,'案件_空欄'!$A$6:$P$25,2,FALSE)=0,"",VLOOKUP($A11,'案件_空欄'!$A$6:$P$25,2,FALSE)),"案件ID未登録"))</x:f>
      </x:c>
      <x:c r="C11" s="44"/>
      <x:c r="D11" s="44"/>
      <x:c r="E11" s="44"/>
      <x:c r="F11" s="46"/>
      <x:c r="G11" s="44"/>
      <x:c r="H11" s="44"/>
      <x:c r="I11" s="44"/>
      <x:c r="J11" s="44"/>
      <x:c r="K11" s="44"/>
      <x:c r="L11" s="48"/>
      <x:c r="M11" s="48"/>
      <x:c r="N11" s="41" t="str">
        <x:f>IF($A11="","",IFERROR(IF(VLOOKUP($A11,'案件_空欄'!$A$6:$P$25,6,FALSE)=0,"",VLOOKUP($A11,'案件_空欄'!$A$6:$P$25,6,FALSE)),"案件ID未登録"))</x:f>
      </x:c>
      <x:c r="O11" s="37" t="str">
        <x:f>IF($A11="","",IFERROR(IF(VLOOKUP($A11,'案件_空欄'!$A$6:$P$25,9,FALSE)=0,"",VLOOKUP($A11,'案件_空欄'!$A$6:$P$25,9,FALSE)),"案件ID未登録"))</x:f>
      </x:c>
      <x:c r="P11" s="44"/>
      <x:c r="Q11" s="46"/>
      <x:c r="R11" s="44"/>
      <x:c r="S11" s="46"/>
      <x:c r="T11" s="37" t="str">
        <x:f>IF($A11="","",IF($C11="","資料ID未入力",IF(COUNTIF('案件_空欄'!$A$6:$A$25,$A11)=0,"案件ID要確認",IF(COUNTIFS($A$6:$A$105,$A11,$C$6:$C$105,$C11)&gt;1,"資料ID重複",IF($G11="","確認結果未入力",IF(AND($G11="未提出",$F11&lt;&gt;""),"状態矛盾：受領日あり",IF(AND($G11&lt;&gt;"未提出",$F11=""),"受領日要入力",IF(AND($F11&lt;&gt;"",$F11&gt;'はじめに'!$B$3),"受領日が未来",IF(AND($G11="内容確認済",OR($P11="",$Q11="",$E11="")),"確認記録不足",IF(AND($G11="内容確認済",$I11&lt;&gt;"なし"),"待ち先を再確認",IF(AND($F11&lt;&gt;"",$Q11&lt;&gt;"",$Q11&lt;$F11),"確認日の前後矛盾",IF(AND($M11&lt;&gt;"",$N11&lt;&gt;"",$M11&gt;$N11),"期限順序要確認",IF(AND($L11&lt;&gt;"",$M11&lt;&gt;"",$L11&gt;$M11),"期限順序要確認",IF(AND($G11&lt;&gt;"内容確認済",$M11&lt;&gt;"",$M11&lt;'はじめに'!$B$3),"内部期限超過",IF(AND($G11&lt;&gt;"内容確認済",$L11&lt;&gt;"",$L11&lt;'はじめに'!$B$3),"依頼期限超過","")))))))))))))))</x:f>
      </x:c>
    </x:row>
    <x:row r="12" ht="50" customHeight="1">
      <x:c r="A12" s="44"/>
      <x:c r="B12" s="37" t="str">
        <x:f>IF($A12="","",IFERROR(IF(VLOOKUP($A12,'案件_空欄'!$A$6:$P$25,2,FALSE)=0,"",VLOOKUP($A12,'案件_空欄'!$A$6:$P$25,2,FALSE)),"案件ID未登録"))</x:f>
      </x:c>
      <x:c r="C12" s="44"/>
      <x:c r="D12" s="44"/>
      <x:c r="E12" s="44"/>
      <x:c r="F12" s="46"/>
      <x:c r="G12" s="44"/>
      <x:c r="H12" s="44"/>
      <x:c r="I12" s="44"/>
      <x:c r="J12" s="44"/>
      <x:c r="K12" s="44"/>
      <x:c r="L12" s="48"/>
      <x:c r="M12" s="48"/>
      <x:c r="N12" s="41" t="str">
        <x:f>IF($A12="","",IFERROR(IF(VLOOKUP($A12,'案件_空欄'!$A$6:$P$25,6,FALSE)=0,"",VLOOKUP($A12,'案件_空欄'!$A$6:$P$25,6,FALSE)),"案件ID未登録"))</x:f>
      </x:c>
      <x:c r="O12" s="37" t="str">
        <x:f>IF($A12="","",IFERROR(IF(VLOOKUP($A12,'案件_空欄'!$A$6:$P$25,9,FALSE)=0,"",VLOOKUP($A12,'案件_空欄'!$A$6:$P$25,9,FALSE)),"案件ID未登録"))</x:f>
      </x:c>
      <x:c r="P12" s="44"/>
      <x:c r="Q12" s="46"/>
      <x:c r="R12" s="44"/>
      <x:c r="S12" s="46"/>
      <x:c r="T12" s="37" t="str">
        <x:f>IF($A12="","",IF($C12="","資料ID未入力",IF(COUNTIF('案件_空欄'!$A$6:$A$25,$A12)=0,"案件ID要確認",IF(COUNTIFS($A$6:$A$105,$A12,$C$6:$C$105,$C12)&gt;1,"資料ID重複",IF($G12="","確認結果未入力",IF(AND($G12="未提出",$F12&lt;&gt;""),"状態矛盾：受領日あり",IF(AND($G12&lt;&gt;"未提出",$F12=""),"受領日要入力",IF(AND($F12&lt;&gt;"",$F12&gt;'はじめに'!$B$3),"受領日が未来",IF(AND($G12="内容確認済",OR($P12="",$Q12="",$E12="")),"確認記録不足",IF(AND($G12="内容確認済",$I12&lt;&gt;"なし"),"待ち先を再確認",IF(AND($F12&lt;&gt;"",$Q12&lt;&gt;"",$Q12&lt;$F12),"確認日の前後矛盾",IF(AND($M12&lt;&gt;"",$N12&lt;&gt;"",$M12&gt;$N12),"期限順序要確認",IF(AND($L12&lt;&gt;"",$M12&lt;&gt;"",$L12&gt;$M12),"期限順序要確認",IF(AND($G12&lt;&gt;"内容確認済",$M12&lt;&gt;"",$M12&lt;'はじめに'!$B$3),"内部期限超過",IF(AND($G12&lt;&gt;"内容確認済",$L12&lt;&gt;"",$L12&lt;'はじめに'!$B$3),"依頼期限超過","")))))))))))))))</x:f>
      </x:c>
    </x:row>
    <x:row r="13" ht="50" customHeight="1">
      <x:c r="A13" s="44"/>
      <x:c r="B13" s="37" t="str">
        <x:f>IF($A13="","",IFERROR(IF(VLOOKUP($A13,'案件_空欄'!$A$6:$P$25,2,FALSE)=0,"",VLOOKUP($A13,'案件_空欄'!$A$6:$P$25,2,FALSE)),"案件ID未登録"))</x:f>
      </x:c>
      <x:c r="C13" s="44"/>
      <x:c r="D13" s="44"/>
      <x:c r="E13" s="44"/>
      <x:c r="F13" s="46"/>
      <x:c r="G13" s="44"/>
      <x:c r="H13" s="44"/>
      <x:c r="I13" s="44"/>
      <x:c r="J13" s="44"/>
      <x:c r="K13" s="44"/>
      <x:c r="L13" s="48"/>
      <x:c r="M13" s="48"/>
      <x:c r="N13" s="41" t="str">
        <x:f>IF($A13="","",IFERROR(IF(VLOOKUP($A13,'案件_空欄'!$A$6:$P$25,6,FALSE)=0,"",VLOOKUP($A13,'案件_空欄'!$A$6:$P$25,6,FALSE)),"案件ID未登録"))</x:f>
      </x:c>
      <x:c r="O13" s="37" t="str">
        <x:f>IF($A13="","",IFERROR(IF(VLOOKUP($A13,'案件_空欄'!$A$6:$P$25,9,FALSE)=0,"",VLOOKUP($A13,'案件_空欄'!$A$6:$P$25,9,FALSE)),"案件ID未登録"))</x:f>
      </x:c>
      <x:c r="P13" s="44"/>
      <x:c r="Q13" s="46"/>
      <x:c r="R13" s="44"/>
      <x:c r="S13" s="46"/>
      <x:c r="T13" s="37" t="str">
        <x:f>IF($A13="","",IF($C13="","資料ID未入力",IF(COUNTIF('案件_空欄'!$A$6:$A$25,$A13)=0,"案件ID要確認",IF(COUNTIFS($A$6:$A$105,$A13,$C$6:$C$105,$C13)&gt;1,"資料ID重複",IF($G13="","確認結果未入力",IF(AND($G13="未提出",$F13&lt;&gt;""),"状態矛盾：受領日あり",IF(AND($G13&lt;&gt;"未提出",$F13=""),"受領日要入力",IF(AND($F13&lt;&gt;"",$F13&gt;'はじめに'!$B$3),"受領日が未来",IF(AND($G13="内容確認済",OR($P13="",$Q13="",$E13="")),"確認記録不足",IF(AND($G13="内容確認済",$I13&lt;&gt;"なし"),"待ち先を再確認",IF(AND($F13&lt;&gt;"",$Q13&lt;&gt;"",$Q13&lt;$F13),"確認日の前後矛盾",IF(AND($M13&lt;&gt;"",$N13&lt;&gt;"",$M13&gt;$N13),"期限順序要確認",IF(AND($L13&lt;&gt;"",$M13&lt;&gt;"",$L13&gt;$M13),"期限順序要確認",IF(AND($G13&lt;&gt;"内容確認済",$M13&lt;&gt;"",$M13&lt;'はじめに'!$B$3),"内部期限超過",IF(AND($G13&lt;&gt;"内容確認済",$L13&lt;&gt;"",$L13&lt;'はじめに'!$B$3),"依頼期限超過","")))))))))))))))</x:f>
      </x:c>
    </x:row>
    <x:row r="14" ht="50" customHeight="1">
      <x:c r="A14" s="44"/>
      <x:c r="B14" s="37" t="str">
        <x:f>IF($A14="","",IFERROR(IF(VLOOKUP($A14,'案件_空欄'!$A$6:$P$25,2,FALSE)=0,"",VLOOKUP($A14,'案件_空欄'!$A$6:$P$25,2,FALSE)),"案件ID未登録"))</x:f>
      </x:c>
      <x:c r="C14" s="44"/>
      <x:c r="D14" s="44"/>
      <x:c r="E14" s="44"/>
      <x:c r="F14" s="46"/>
      <x:c r="G14" s="44"/>
      <x:c r="H14" s="44"/>
      <x:c r="I14" s="44"/>
      <x:c r="J14" s="44"/>
      <x:c r="K14" s="44"/>
      <x:c r="L14" s="48"/>
      <x:c r="M14" s="48"/>
      <x:c r="N14" s="41" t="str">
        <x:f>IF($A14="","",IFERROR(IF(VLOOKUP($A14,'案件_空欄'!$A$6:$P$25,6,FALSE)=0,"",VLOOKUP($A14,'案件_空欄'!$A$6:$P$25,6,FALSE)),"案件ID未登録"))</x:f>
      </x:c>
      <x:c r="O14" s="37" t="str">
        <x:f>IF($A14="","",IFERROR(IF(VLOOKUP($A14,'案件_空欄'!$A$6:$P$25,9,FALSE)=0,"",VLOOKUP($A14,'案件_空欄'!$A$6:$P$25,9,FALSE)),"案件ID未登録"))</x:f>
      </x:c>
      <x:c r="P14" s="44"/>
      <x:c r="Q14" s="46"/>
      <x:c r="R14" s="44"/>
      <x:c r="S14" s="46"/>
      <x:c r="T14" s="37" t="str">
        <x:f>IF($A14="","",IF($C14="","資料ID未入力",IF(COUNTIF('案件_空欄'!$A$6:$A$25,$A14)=0,"案件ID要確認",IF(COUNTIFS($A$6:$A$105,$A14,$C$6:$C$105,$C14)&gt;1,"資料ID重複",IF($G14="","確認結果未入力",IF(AND($G14="未提出",$F14&lt;&gt;""),"状態矛盾：受領日あり",IF(AND($G14&lt;&gt;"未提出",$F14=""),"受領日要入力",IF(AND($F14&lt;&gt;"",$F14&gt;'はじめに'!$B$3),"受領日が未来",IF(AND($G14="内容確認済",OR($P14="",$Q14="",$E14="")),"確認記録不足",IF(AND($G14="内容確認済",$I14&lt;&gt;"なし"),"待ち先を再確認",IF(AND($F14&lt;&gt;"",$Q14&lt;&gt;"",$Q14&lt;$F14),"確認日の前後矛盾",IF(AND($M14&lt;&gt;"",$N14&lt;&gt;"",$M14&gt;$N14),"期限順序要確認",IF(AND($L14&lt;&gt;"",$M14&lt;&gt;"",$L14&gt;$M14),"期限順序要確認",IF(AND($G14&lt;&gt;"内容確認済",$M14&lt;&gt;"",$M14&lt;'はじめに'!$B$3),"内部期限超過",IF(AND($G14&lt;&gt;"内容確認済",$L14&lt;&gt;"",$L14&lt;'はじめに'!$B$3),"依頼期限超過","")))))))))))))))</x:f>
      </x:c>
    </x:row>
    <x:row r="15" ht="50" customHeight="1">
      <x:c r="A15" s="44"/>
      <x:c r="B15" s="37" t="str">
        <x:f>IF($A15="","",IFERROR(IF(VLOOKUP($A15,'案件_空欄'!$A$6:$P$25,2,FALSE)=0,"",VLOOKUP($A15,'案件_空欄'!$A$6:$P$25,2,FALSE)),"案件ID未登録"))</x:f>
      </x:c>
      <x:c r="C15" s="44"/>
      <x:c r="D15" s="44"/>
      <x:c r="E15" s="44"/>
      <x:c r="F15" s="46"/>
      <x:c r="G15" s="44"/>
      <x:c r="H15" s="44"/>
      <x:c r="I15" s="44"/>
      <x:c r="J15" s="44"/>
      <x:c r="K15" s="44"/>
      <x:c r="L15" s="48"/>
      <x:c r="M15" s="48"/>
      <x:c r="N15" s="41" t="str">
        <x:f>IF($A15="","",IFERROR(IF(VLOOKUP($A15,'案件_空欄'!$A$6:$P$25,6,FALSE)=0,"",VLOOKUP($A15,'案件_空欄'!$A$6:$P$25,6,FALSE)),"案件ID未登録"))</x:f>
      </x:c>
      <x:c r="O15" s="37" t="str">
        <x:f>IF($A15="","",IFERROR(IF(VLOOKUP($A15,'案件_空欄'!$A$6:$P$25,9,FALSE)=0,"",VLOOKUP($A15,'案件_空欄'!$A$6:$P$25,9,FALSE)),"案件ID未登録"))</x:f>
      </x:c>
      <x:c r="P15" s="44"/>
      <x:c r="Q15" s="46"/>
      <x:c r="R15" s="44"/>
      <x:c r="S15" s="46"/>
      <x:c r="T15" s="37" t="str">
        <x:f>IF($A15="","",IF($C15="","資料ID未入力",IF(COUNTIF('案件_空欄'!$A$6:$A$25,$A15)=0,"案件ID要確認",IF(COUNTIFS($A$6:$A$105,$A15,$C$6:$C$105,$C15)&gt;1,"資料ID重複",IF($G15="","確認結果未入力",IF(AND($G15="未提出",$F15&lt;&gt;""),"状態矛盾：受領日あり",IF(AND($G15&lt;&gt;"未提出",$F15=""),"受領日要入力",IF(AND($F15&lt;&gt;"",$F15&gt;'はじめに'!$B$3),"受領日が未来",IF(AND($G15="内容確認済",OR($P15="",$Q15="",$E15="")),"確認記録不足",IF(AND($G15="内容確認済",$I15&lt;&gt;"なし"),"待ち先を再確認",IF(AND($F15&lt;&gt;"",$Q15&lt;&gt;"",$Q15&lt;$F15),"確認日の前後矛盾",IF(AND($M15&lt;&gt;"",$N15&lt;&gt;"",$M15&gt;$N15),"期限順序要確認",IF(AND($L15&lt;&gt;"",$M15&lt;&gt;"",$L15&gt;$M15),"期限順序要確認",IF(AND($G15&lt;&gt;"内容確認済",$M15&lt;&gt;"",$M15&lt;'はじめに'!$B$3),"内部期限超過",IF(AND($G15&lt;&gt;"内容確認済",$L15&lt;&gt;"",$L15&lt;'はじめに'!$B$3),"依頼期限超過","")))))))))))))))</x:f>
      </x:c>
    </x:row>
    <x:row r="16" ht="50" customHeight="1">
      <x:c r="A16" s="44"/>
      <x:c r="B16" s="37" t="str">
        <x:f>IF($A16="","",IFERROR(IF(VLOOKUP($A16,'案件_空欄'!$A$6:$P$25,2,FALSE)=0,"",VLOOKUP($A16,'案件_空欄'!$A$6:$P$25,2,FALSE)),"案件ID未登録"))</x:f>
      </x:c>
      <x:c r="C16" s="44"/>
      <x:c r="D16" s="44"/>
      <x:c r="E16" s="44"/>
      <x:c r="F16" s="46"/>
      <x:c r="G16" s="44"/>
      <x:c r="H16" s="44"/>
      <x:c r="I16" s="44"/>
      <x:c r="J16" s="44"/>
      <x:c r="K16" s="44"/>
      <x:c r="L16" s="48"/>
      <x:c r="M16" s="48"/>
      <x:c r="N16" s="41" t="str">
        <x:f>IF($A16="","",IFERROR(IF(VLOOKUP($A16,'案件_空欄'!$A$6:$P$25,6,FALSE)=0,"",VLOOKUP($A16,'案件_空欄'!$A$6:$P$25,6,FALSE)),"案件ID未登録"))</x:f>
      </x:c>
      <x:c r="O16" s="37" t="str">
        <x:f>IF($A16="","",IFERROR(IF(VLOOKUP($A16,'案件_空欄'!$A$6:$P$25,9,FALSE)=0,"",VLOOKUP($A16,'案件_空欄'!$A$6:$P$25,9,FALSE)),"案件ID未登録"))</x:f>
      </x:c>
      <x:c r="P16" s="44"/>
      <x:c r="Q16" s="46"/>
      <x:c r="R16" s="44"/>
      <x:c r="S16" s="46"/>
      <x:c r="T16" s="37" t="str">
        <x:f>IF($A16="","",IF($C16="","資料ID未入力",IF(COUNTIF('案件_空欄'!$A$6:$A$25,$A16)=0,"案件ID要確認",IF(COUNTIFS($A$6:$A$105,$A16,$C$6:$C$105,$C16)&gt;1,"資料ID重複",IF($G16="","確認結果未入力",IF(AND($G16="未提出",$F16&lt;&gt;""),"状態矛盾：受領日あり",IF(AND($G16&lt;&gt;"未提出",$F16=""),"受領日要入力",IF(AND($F16&lt;&gt;"",$F16&gt;'はじめに'!$B$3),"受領日が未来",IF(AND($G16="内容確認済",OR($P16="",$Q16="",$E16="")),"確認記録不足",IF(AND($G16="内容確認済",$I16&lt;&gt;"なし"),"待ち先を再確認",IF(AND($F16&lt;&gt;"",$Q16&lt;&gt;"",$Q16&lt;$F16),"確認日の前後矛盾",IF(AND($M16&lt;&gt;"",$N16&lt;&gt;"",$M16&gt;$N16),"期限順序要確認",IF(AND($L16&lt;&gt;"",$M16&lt;&gt;"",$L16&gt;$M16),"期限順序要確認",IF(AND($G16&lt;&gt;"内容確認済",$M16&lt;&gt;"",$M16&lt;'はじめに'!$B$3),"内部期限超過",IF(AND($G16&lt;&gt;"内容確認済",$L16&lt;&gt;"",$L16&lt;'はじめに'!$B$3),"依頼期限超過","")))))))))))))))</x:f>
      </x:c>
    </x:row>
    <x:row r="17" ht="50" customHeight="1">
      <x:c r="A17" s="44"/>
      <x:c r="B17" s="37" t="str">
        <x:f>IF($A17="","",IFERROR(IF(VLOOKUP($A17,'案件_空欄'!$A$6:$P$25,2,FALSE)=0,"",VLOOKUP($A17,'案件_空欄'!$A$6:$P$25,2,FALSE)),"案件ID未登録"))</x:f>
      </x:c>
      <x:c r="C17" s="44"/>
      <x:c r="D17" s="44"/>
      <x:c r="E17" s="44"/>
      <x:c r="F17" s="46"/>
      <x:c r="G17" s="44"/>
      <x:c r="H17" s="44"/>
      <x:c r="I17" s="44"/>
      <x:c r="J17" s="44"/>
      <x:c r="K17" s="44"/>
      <x:c r="L17" s="48"/>
      <x:c r="M17" s="48"/>
      <x:c r="N17" s="41" t="str">
        <x:f>IF($A17="","",IFERROR(IF(VLOOKUP($A17,'案件_空欄'!$A$6:$P$25,6,FALSE)=0,"",VLOOKUP($A17,'案件_空欄'!$A$6:$P$25,6,FALSE)),"案件ID未登録"))</x:f>
      </x:c>
      <x:c r="O17" s="37" t="str">
        <x:f>IF($A17="","",IFERROR(IF(VLOOKUP($A17,'案件_空欄'!$A$6:$P$25,9,FALSE)=0,"",VLOOKUP($A17,'案件_空欄'!$A$6:$P$25,9,FALSE)),"案件ID未登録"))</x:f>
      </x:c>
      <x:c r="P17" s="44"/>
      <x:c r="Q17" s="46"/>
      <x:c r="R17" s="44"/>
      <x:c r="S17" s="46"/>
      <x:c r="T17" s="37" t="str">
        <x:f>IF($A17="","",IF($C17="","資料ID未入力",IF(COUNTIF('案件_空欄'!$A$6:$A$25,$A17)=0,"案件ID要確認",IF(COUNTIFS($A$6:$A$105,$A17,$C$6:$C$105,$C17)&gt;1,"資料ID重複",IF($G17="","確認結果未入力",IF(AND($G17="未提出",$F17&lt;&gt;""),"状態矛盾：受領日あり",IF(AND($G17&lt;&gt;"未提出",$F17=""),"受領日要入力",IF(AND($F17&lt;&gt;"",$F17&gt;'はじめに'!$B$3),"受領日が未来",IF(AND($G17="内容確認済",OR($P17="",$Q17="",$E17="")),"確認記録不足",IF(AND($G17="内容確認済",$I17&lt;&gt;"なし"),"待ち先を再確認",IF(AND($F17&lt;&gt;"",$Q17&lt;&gt;"",$Q17&lt;$F17),"確認日の前後矛盾",IF(AND($M17&lt;&gt;"",$N17&lt;&gt;"",$M17&gt;$N17),"期限順序要確認",IF(AND($L17&lt;&gt;"",$M17&lt;&gt;"",$L17&gt;$M17),"期限順序要確認",IF(AND($G17&lt;&gt;"内容確認済",$M17&lt;&gt;"",$M17&lt;'はじめに'!$B$3),"内部期限超過",IF(AND($G17&lt;&gt;"内容確認済",$L17&lt;&gt;"",$L17&lt;'はじめに'!$B$3),"依頼期限超過","")))))))))))))))</x:f>
      </x:c>
    </x:row>
    <x:row r="18" ht="50" customHeight="1">
      <x:c r="A18" s="44"/>
      <x:c r="B18" s="37" t="str">
        <x:f>IF($A18="","",IFERROR(IF(VLOOKUP($A18,'案件_空欄'!$A$6:$P$25,2,FALSE)=0,"",VLOOKUP($A18,'案件_空欄'!$A$6:$P$25,2,FALSE)),"案件ID未登録"))</x:f>
      </x:c>
      <x:c r="C18" s="44"/>
      <x:c r="D18" s="44"/>
      <x:c r="E18" s="44"/>
      <x:c r="F18" s="46"/>
      <x:c r="G18" s="44"/>
      <x:c r="H18" s="44"/>
      <x:c r="I18" s="44"/>
      <x:c r="J18" s="44"/>
      <x:c r="K18" s="44"/>
      <x:c r="L18" s="48"/>
      <x:c r="M18" s="48"/>
      <x:c r="N18" s="41" t="str">
        <x:f>IF($A18="","",IFERROR(IF(VLOOKUP($A18,'案件_空欄'!$A$6:$P$25,6,FALSE)=0,"",VLOOKUP($A18,'案件_空欄'!$A$6:$P$25,6,FALSE)),"案件ID未登録"))</x:f>
      </x:c>
      <x:c r="O18" s="37" t="str">
        <x:f>IF($A18="","",IFERROR(IF(VLOOKUP($A18,'案件_空欄'!$A$6:$P$25,9,FALSE)=0,"",VLOOKUP($A18,'案件_空欄'!$A$6:$P$25,9,FALSE)),"案件ID未登録"))</x:f>
      </x:c>
      <x:c r="P18" s="44"/>
      <x:c r="Q18" s="46"/>
      <x:c r="R18" s="44"/>
      <x:c r="S18" s="46"/>
      <x:c r="T18" s="37" t="str">
        <x:f>IF($A18="","",IF($C18="","資料ID未入力",IF(COUNTIF('案件_空欄'!$A$6:$A$25,$A18)=0,"案件ID要確認",IF(COUNTIFS($A$6:$A$105,$A18,$C$6:$C$105,$C18)&gt;1,"資料ID重複",IF($G18="","確認結果未入力",IF(AND($G18="未提出",$F18&lt;&gt;""),"状態矛盾：受領日あり",IF(AND($G18&lt;&gt;"未提出",$F18=""),"受領日要入力",IF(AND($F18&lt;&gt;"",$F18&gt;'はじめに'!$B$3),"受領日が未来",IF(AND($G18="内容確認済",OR($P18="",$Q18="",$E18="")),"確認記録不足",IF(AND($G18="内容確認済",$I18&lt;&gt;"なし"),"待ち先を再確認",IF(AND($F18&lt;&gt;"",$Q18&lt;&gt;"",$Q18&lt;$F18),"確認日の前後矛盾",IF(AND($M18&lt;&gt;"",$N18&lt;&gt;"",$M18&gt;$N18),"期限順序要確認",IF(AND($L18&lt;&gt;"",$M18&lt;&gt;"",$L18&gt;$M18),"期限順序要確認",IF(AND($G18&lt;&gt;"内容確認済",$M18&lt;&gt;"",$M18&lt;'はじめに'!$B$3),"内部期限超過",IF(AND($G18&lt;&gt;"内容確認済",$L18&lt;&gt;"",$L18&lt;'はじめに'!$B$3),"依頼期限超過","")))))))))))))))</x:f>
      </x:c>
    </x:row>
    <x:row r="19" ht="50" customHeight="1">
      <x:c r="A19" s="44"/>
      <x:c r="B19" s="37" t="str">
        <x:f>IF($A19="","",IFERROR(IF(VLOOKUP($A19,'案件_空欄'!$A$6:$P$25,2,FALSE)=0,"",VLOOKUP($A19,'案件_空欄'!$A$6:$P$25,2,FALSE)),"案件ID未登録"))</x:f>
      </x:c>
      <x:c r="C19" s="44"/>
      <x:c r="D19" s="44"/>
      <x:c r="E19" s="44"/>
      <x:c r="F19" s="46"/>
      <x:c r="G19" s="44"/>
      <x:c r="H19" s="44"/>
      <x:c r="I19" s="44"/>
      <x:c r="J19" s="44"/>
      <x:c r="K19" s="44"/>
      <x:c r="L19" s="48"/>
      <x:c r="M19" s="48"/>
      <x:c r="N19" s="41" t="str">
        <x:f>IF($A19="","",IFERROR(IF(VLOOKUP($A19,'案件_空欄'!$A$6:$P$25,6,FALSE)=0,"",VLOOKUP($A19,'案件_空欄'!$A$6:$P$25,6,FALSE)),"案件ID未登録"))</x:f>
      </x:c>
      <x:c r="O19" s="37" t="str">
        <x:f>IF($A19="","",IFERROR(IF(VLOOKUP($A19,'案件_空欄'!$A$6:$P$25,9,FALSE)=0,"",VLOOKUP($A19,'案件_空欄'!$A$6:$P$25,9,FALSE)),"案件ID未登録"))</x:f>
      </x:c>
      <x:c r="P19" s="44"/>
      <x:c r="Q19" s="46"/>
      <x:c r="R19" s="44"/>
      <x:c r="S19" s="46"/>
      <x:c r="T19" s="37" t="str">
        <x:f>IF($A19="","",IF($C19="","資料ID未入力",IF(COUNTIF('案件_空欄'!$A$6:$A$25,$A19)=0,"案件ID要確認",IF(COUNTIFS($A$6:$A$105,$A19,$C$6:$C$105,$C19)&gt;1,"資料ID重複",IF($G19="","確認結果未入力",IF(AND($G19="未提出",$F19&lt;&gt;""),"状態矛盾：受領日あり",IF(AND($G19&lt;&gt;"未提出",$F19=""),"受領日要入力",IF(AND($F19&lt;&gt;"",$F19&gt;'はじめに'!$B$3),"受領日が未来",IF(AND($G19="内容確認済",OR($P19="",$Q19="",$E19="")),"確認記録不足",IF(AND($G19="内容確認済",$I19&lt;&gt;"なし"),"待ち先を再確認",IF(AND($F19&lt;&gt;"",$Q19&lt;&gt;"",$Q19&lt;$F19),"確認日の前後矛盾",IF(AND($M19&lt;&gt;"",$N19&lt;&gt;"",$M19&gt;$N19),"期限順序要確認",IF(AND($L19&lt;&gt;"",$M19&lt;&gt;"",$L19&gt;$M19),"期限順序要確認",IF(AND($G19&lt;&gt;"内容確認済",$M19&lt;&gt;"",$M19&lt;'はじめに'!$B$3),"内部期限超過",IF(AND($G19&lt;&gt;"内容確認済",$L19&lt;&gt;"",$L19&lt;'はじめに'!$B$3),"依頼期限超過","")))))))))))))))</x:f>
      </x:c>
    </x:row>
    <x:row r="20" ht="50" customHeight="1">
      <x:c r="A20" s="44"/>
      <x:c r="B20" s="37" t="str">
        <x:f>IF($A20="","",IFERROR(IF(VLOOKUP($A20,'案件_空欄'!$A$6:$P$25,2,FALSE)=0,"",VLOOKUP($A20,'案件_空欄'!$A$6:$P$25,2,FALSE)),"案件ID未登録"))</x:f>
      </x:c>
      <x:c r="C20" s="44"/>
      <x:c r="D20" s="44"/>
      <x:c r="E20" s="44"/>
      <x:c r="F20" s="46"/>
      <x:c r="G20" s="44"/>
      <x:c r="H20" s="44"/>
      <x:c r="I20" s="44"/>
      <x:c r="J20" s="44"/>
      <x:c r="K20" s="44"/>
      <x:c r="L20" s="48"/>
      <x:c r="M20" s="48"/>
      <x:c r="N20" s="41" t="str">
        <x:f>IF($A20="","",IFERROR(IF(VLOOKUP($A20,'案件_空欄'!$A$6:$P$25,6,FALSE)=0,"",VLOOKUP($A20,'案件_空欄'!$A$6:$P$25,6,FALSE)),"案件ID未登録"))</x:f>
      </x:c>
      <x:c r="O20" s="37" t="str">
        <x:f>IF($A20="","",IFERROR(IF(VLOOKUP($A20,'案件_空欄'!$A$6:$P$25,9,FALSE)=0,"",VLOOKUP($A20,'案件_空欄'!$A$6:$P$25,9,FALSE)),"案件ID未登録"))</x:f>
      </x:c>
      <x:c r="P20" s="44"/>
      <x:c r="Q20" s="46"/>
      <x:c r="R20" s="44"/>
      <x:c r="S20" s="46"/>
      <x:c r="T20" s="37" t="str">
        <x:f>IF($A20="","",IF($C20="","資料ID未入力",IF(COUNTIF('案件_空欄'!$A$6:$A$25,$A20)=0,"案件ID要確認",IF(COUNTIFS($A$6:$A$105,$A20,$C$6:$C$105,$C20)&gt;1,"資料ID重複",IF($G20="","確認結果未入力",IF(AND($G20="未提出",$F20&lt;&gt;""),"状態矛盾：受領日あり",IF(AND($G20&lt;&gt;"未提出",$F20=""),"受領日要入力",IF(AND($F20&lt;&gt;"",$F20&gt;'はじめに'!$B$3),"受領日が未来",IF(AND($G20="内容確認済",OR($P20="",$Q20="",$E20="")),"確認記録不足",IF(AND($G20="内容確認済",$I20&lt;&gt;"なし"),"待ち先を再確認",IF(AND($F20&lt;&gt;"",$Q20&lt;&gt;"",$Q20&lt;$F20),"確認日の前後矛盾",IF(AND($M20&lt;&gt;"",$N20&lt;&gt;"",$M20&gt;$N20),"期限順序要確認",IF(AND($L20&lt;&gt;"",$M20&lt;&gt;"",$L20&gt;$M20),"期限順序要確認",IF(AND($G20&lt;&gt;"内容確認済",$M20&lt;&gt;"",$M20&lt;'はじめに'!$B$3),"内部期限超過",IF(AND($G20&lt;&gt;"内容確認済",$L20&lt;&gt;"",$L20&lt;'はじめに'!$B$3),"依頼期限超過","")))))))))))))))</x:f>
      </x:c>
    </x:row>
    <x:row r="21" ht="50" customHeight="1">
      <x:c r="A21" s="44"/>
      <x:c r="B21" s="37" t="str">
        <x:f>IF($A21="","",IFERROR(IF(VLOOKUP($A21,'案件_空欄'!$A$6:$P$25,2,FALSE)=0,"",VLOOKUP($A21,'案件_空欄'!$A$6:$P$25,2,FALSE)),"案件ID未登録"))</x:f>
      </x:c>
      <x:c r="C21" s="44"/>
      <x:c r="D21" s="44"/>
      <x:c r="E21" s="44"/>
      <x:c r="F21" s="46"/>
      <x:c r="G21" s="44"/>
      <x:c r="H21" s="44"/>
      <x:c r="I21" s="44"/>
      <x:c r="J21" s="44"/>
      <x:c r="K21" s="44"/>
      <x:c r="L21" s="48"/>
      <x:c r="M21" s="48"/>
      <x:c r="N21" s="41" t="str">
        <x:f>IF($A21="","",IFERROR(IF(VLOOKUP($A21,'案件_空欄'!$A$6:$P$25,6,FALSE)=0,"",VLOOKUP($A21,'案件_空欄'!$A$6:$P$25,6,FALSE)),"案件ID未登録"))</x:f>
      </x:c>
      <x:c r="O21" s="37" t="str">
        <x:f>IF($A21="","",IFERROR(IF(VLOOKUP($A21,'案件_空欄'!$A$6:$P$25,9,FALSE)=0,"",VLOOKUP($A21,'案件_空欄'!$A$6:$P$25,9,FALSE)),"案件ID未登録"))</x:f>
      </x:c>
      <x:c r="P21" s="44"/>
      <x:c r="Q21" s="46"/>
      <x:c r="R21" s="44"/>
      <x:c r="S21" s="46"/>
      <x:c r="T21" s="37" t="str">
        <x:f>IF($A21="","",IF($C21="","資料ID未入力",IF(COUNTIF('案件_空欄'!$A$6:$A$25,$A21)=0,"案件ID要確認",IF(COUNTIFS($A$6:$A$105,$A21,$C$6:$C$105,$C21)&gt;1,"資料ID重複",IF($G21="","確認結果未入力",IF(AND($G21="未提出",$F21&lt;&gt;""),"状態矛盾：受領日あり",IF(AND($G21&lt;&gt;"未提出",$F21=""),"受領日要入力",IF(AND($F21&lt;&gt;"",$F21&gt;'はじめに'!$B$3),"受領日が未来",IF(AND($G21="内容確認済",OR($P21="",$Q21="",$E21="")),"確認記録不足",IF(AND($G21="内容確認済",$I21&lt;&gt;"なし"),"待ち先を再確認",IF(AND($F21&lt;&gt;"",$Q21&lt;&gt;"",$Q21&lt;$F21),"確認日の前後矛盾",IF(AND($M21&lt;&gt;"",$N21&lt;&gt;"",$M21&gt;$N21),"期限順序要確認",IF(AND($L21&lt;&gt;"",$M21&lt;&gt;"",$L21&gt;$M21),"期限順序要確認",IF(AND($G21&lt;&gt;"内容確認済",$M21&lt;&gt;"",$M21&lt;'はじめに'!$B$3),"内部期限超過",IF(AND($G21&lt;&gt;"内容確認済",$L21&lt;&gt;"",$L21&lt;'はじめに'!$B$3),"依頼期限超過","")))))))))))))))</x:f>
      </x:c>
    </x:row>
    <x:row r="22" ht="50" customHeight="1">
      <x:c r="A22" s="44"/>
      <x:c r="B22" s="37" t="str">
        <x:f>IF($A22="","",IFERROR(IF(VLOOKUP($A22,'案件_空欄'!$A$6:$P$25,2,FALSE)=0,"",VLOOKUP($A22,'案件_空欄'!$A$6:$P$25,2,FALSE)),"案件ID未登録"))</x:f>
      </x:c>
      <x:c r="C22" s="44"/>
      <x:c r="D22" s="44"/>
      <x:c r="E22" s="44"/>
      <x:c r="F22" s="46"/>
      <x:c r="G22" s="44"/>
      <x:c r="H22" s="44"/>
      <x:c r="I22" s="44"/>
      <x:c r="J22" s="44"/>
      <x:c r="K22" s="44"/>
      <x:c r="L22" s="48"/>
      <x:c r="M22" s="48"/>
      <x:c r="N22" s="41" t="str">
        <x:f>IF($A22="","",IFERROR(IF(VLOOKUP($A22,'案件_空欄'!$A$6:$P$25,6,FALSE)=0,"",VLOOKUP($A22,'案件_空欄'!$A$6:$P$25,6,FALSE)),"案件ID未登録"))</x:f>
      </x:c>
      <x:c r="O22" s="37" t="str">
        <x:f>IF($A22="","",IFERROR(IF(VLOOKUP($A22,'案件_空欄'!$A$6:$P$25,9,FALSE)=0,"",VLOOKUP($A22,'案件_空欄'!$A$6:$P$25,9,FALSE)),"案件ID未登録"))</x:f>
      </x:c>
      <x:c r="P22" s="44"/>
      <x:c r="Q22" s="46"/>
      <x:c r="R22" s="44"/>
      <x:c r="S22" s="46"/>
      <x:c r="T22" s="37" t="str">
        <x:f>IF($A22="","",IF($C22="","資料ID未入力",IF(COUNTIF('案件_空欄'!$A$6:$A$25,$A22)=0,"案件ID要確認",IF(COUNTIFS($A$6:$A$105,$A22,$C$6:$C$105,$C22)&gt;1,"資料ID重複",IF($G22="","確認結果未入力",IF(AND($G22="未提出",$F22&lt;&gt;""),"状態矛盾：受領日あり",IF(AND($G22&lt;&gt;"未提出",$F22=""),"受領日要入力",IF(AND($F22&lt;&gt;"",$F22&gt;'はじめに'!$B$3),"受領日が未来",IF(AND($G22="内容確認済",OR($P22="",$Q22="",$E22="")),"確認記録不足",IF(AND($G22="内容確認済",$I22&lt;&gt;"なし"),"待ち先を再確認",IF(AND($F22&lt;&gt;"",$Q22&lt;&gt;"",$Q22&lt;$F22),"確認日の前後矛盾",IF(AND($M22&lt;&gt;"",$N22&lt;&gt;"",$M22&gt;$N22),"期限順序要確認",IF(AND($L22&lt;&gt;"",$M22&lt;&gt;"",$L22&gt;$M22),"期限順序要確認",IF(AND($G22&lt;&gt;"内容確認済",$M22&lt;&gt;"",$M22&lt;'はじめに'!$B$3),"内部期限超過",IF(AND($G22&lt;&gt;"内容確認済",$L22&lt;&gt;"",$L22&lt;'はじめに'!$B$3),"依頼期限超過","")))))))))))))))</x:f>
      </x:c>
    </x:row>
    <x:row r="23" ht="50" customHeight="1">
      <x:c r="A23" s="44"/>
      <x:c r="B23" s="37" t="str">
        <x:f>IF($A23="","",IFERROR(IF(VLOOKUP($A23,'案件_空欄'!$A$6:$P$25,2,FALSE)=0,"",VLOOKUP($A23,'案件_空欄'!$A$6:$P$25,2,FALSE)),"案件ID未登録"))</x:f>
      </x:c>
      <x:c r="C23" s="44"/>
      <x:c r="D23" s="44"/>
      <x:c r="E23" s="44"/>
      <x:c r="F23" s="46"/>
      <x:c r="G23" s="44"/>
      <x:c r="H23" s="44"/>
      <x:c r="I23" s="44"/>
      <x:c r="J23" s="44"/>
      <x:c r="K23" s="44"/>
      <x:c r="L23" s="48"/>
      <x:c r="M23" s="48"/>
      <x:c r="N23" s="41" t="str">
        <x:f>IF($A23="","",IFERROR(IF(VLOOKUP($A23,'案件_空欄'!$A$6:$P$25,6,FALSE)=0,"",VLOOKUP($A23,'案件_空欄'!$A$6:$P$25,6,FALSE)),"案件ID未登録"))</x:f>
      </x:c>
      <x:c r="O23" s="37" t="str">
        <x:f>IF($A23="","",IFERROR(IF(VLOOKUP($A23,'案件_空欄'!$A$6:$P$25,9,FALSE)=0,"",VLOOKUP($A23,'案件_空欄'!$A$6:$P$25,9,FALSE)),"案件ID未登録"))</x:f>
      </x:c>
      <x:c r="P23" s="44"/>
      <x:c r="Q23" s="46"/>
      <x:c r="R23" s="44"/>
      <x:c r="S23" s="46"/>
      <x:c r="T23" s="37" t="str">
        <x:f>IF($A23="","",IF($C23="","資料ID未入力",IF(COUNTIF('案件_空欄'!$A$6:$A$25,$A23)=0,"案件ID要確認",IF(COUNTIFS($A$6:$A$105,$A23,$C$6:$C$105,$C23)&gt;1,"資料ID重複",IF($G23="","確認結果未入力",IF(AND($G23="未提出",$F23&lt;&gt;""),"状態矛盾：受領日あり",IF(AND($G23&lt;&gt;"未提出",$F23=""),"受領日要入力",IF(AND($F23&lt;&gt;"",$F23&gt;'はじめに'!$B$3),"受領日が未来",IF(AND($G23="内容確認済",OR($P23="",$Q23="",$E23="")),"確認記録不足",IF(AND($G23="内容確認済",$I23&lt;&gt;"なし"),"待ち先を再確認",IF(AND($F23&lt;&gt;"",$Q23&lt;&gt;"",$Q23&lt;$F23),"確認日の前後矛盾",IF(AND($M23&lt;&gt;"",$N23&lt;&gt;"",$M23&gt;$N23),"期限順序要確認",IF(AND($L23&lt;&gt;"",$M23&lt;&gt;"",$L23&gt;$M23),"期限順序要確認",IF(AND($G23&lt;&gt;"内容確認済",$M23&lt;&gt;"",$M23&lt;'はじめに'!$B$3),"内部期限超過",IF(AND($G23&lt;&gt;"内容確認済",$L23&lt;&gt;"",$L23&lt;'はじめに'!$B$3),"依頼期限超過","")))))))))))))))</x:f>
      </x:c>
    </x:row>
    <x:row r="24" ht="50" customHeight="1">
      <x:c r="A24" s="44"/>
      <x:c r="B24" s="37" t="str">
        <x:f>IF($A24="","",IFERROR(IF(VLOOKUP($A24,'案件_空欄'!$A$6:$P$25,2,FALSE)=0,"",VLOOKUP($A24,'案件_空欄'!$A$6:$P$25,2,FALSE)),"案件ID未登録"))</x:f>
      </x:c>
      <x:c r="C24" s="44"/>
      <x:c r="D24" s="44"/>
      <x:c r="E24" s="44"/>
      <x:c r="F24" s="46"/>
      <x:c r="G24" s="44"/>
      <x:c r="H24" s="44"/>
      <x:c r="I24" s="44"/>
      <x:c r="J24" s="44"/>
      <x:c r="K24" s="44"/>
      <x:c r="L24" s="48"/>
      <x:c r="M24" s="48"/>
      <x:c r="N24" s="41" t="str">
        <x:f>IF($A24="","",IFERROR(IF(VLOOKUP($A24,'案件_空欄'!$A$6:$P$25,6,FALSE)=0,"",VLOOKUP($A24,'案件_空欄'!$A$6:$P$25,6,FALSE)),"案件ID未登録"))</x:f>
      </x:c>
      <x:c r="O24" s="37" t="str">
        <x:f>IF($A24="","",IFERROR(IF(VLOOKUP($A24,'案件_空欄'!$A$6:$P$25,9,FALSE)=0,"",VLOOKUP($A24,'案件_空欄'!$A$6:$P$25,9,FALSE)),"案件ID未登録"))</x:f>
      </x:c>
      <x:c r="P24" s="44"/>
      <x:c r="Q24" s="46"/>
      <x:c r="R24" s="44"/>
      <x:c r="S24" s="46"/>
      <x:c r="T24" s="37" t="str">
        <x:f>IF($A24="","",IF($C24="","資料ID未入力",IF(COUNTIF('案件_空欄'!$A$6:$A$25,$A24)=0,"案件ID要確認",IF(COUNTIFS($A$6:$A$105,$A24,$C$6:$C$105,$C24)&gt;1,"資料ID重複",IF($G24="","確認結果未入力",IF(AND($G24="未提出",$F24&lt;&gt;""),"状態矛盾：受領日あり",IF(AND($G24&lt;&gt;"未提出",$F24=""),"受領日要入力",IF(AND($F24&lt;&gt;"",$F24&gt;'はじめに'!$B$3),"受領日が未来",IF(AND($G24="内容確認済",OR($P24="",$Q24="",$E24="")),"確認記録不足",IF(AND($G24="内容確認済",$I24&lt;&gt;"なし"),"待ち先を再確認",IF(AND($F24&lt;&gt;"",$Q24&lt;&gt;"",$Q24&lt;$F24),"確認日の前後矛盾",IF(AND($M24&lt;&gt;"",$N24&lt;&gt;"",$M24&gt;$N24),"期限順序要確認",IF(AND($L24&lt;&gt;"",$M24&lt;&gt;"",$L24&gt;$M24),"期限順序要確認",IF(AND($G24&lt;&gt;"内容確認済",$M24&lt;&gt;"",$M24&lt;'はじめに'!$B$3),"内部期限超過",IF(AND($G24&lt;&gt;"内容確認済",$L24&lt;&gt;"",$L24&lt;'はじめに'!$B$3),"依頼期限超過","")))))))))))))))</x:f>
      </x:c>
    </x:row>
    <x:row r="25" ht="50" customHeight="1">
      <x:c r="A25" s="44"/>
      <x:c r="B25" s="37" t="str">
        <x:f>IF($A25="","",IFERROR(IF(VLOOKUP($A25,'案件_空欄'!$A$6:$P$25,2,FALSE)=0,"",VLOOKUP($A25,'案件_空欄'!$A$6:$P$25,2,FALSE)),"案件ID未登録"))</x:f>
      </x:c>
      <x:c r="C25" s="44"/>
      <x:c r="D25" s="44"/>
      <x:c r="E25" s="44"/>
      <x:c r="F25" s="46"/>
      <x:c r="G25" s="44"/>
      <x:c r="H25" s="44"/>
      <x:c r="I25" s="44"/>
      <x:c r="J25" s="44"/>
      <x:c r="K25" s="44"/>
      <x:c r="L25" s="48"/>
      <x:c r="M25" s="48"/>
      <x:c r="N25" s="41" t="str">
        <x:f>IF($A25="","",IFERROR(IF(VLOOKUP($A25,'案件_空欄'!$A$6:$P$25,6,FALSE)=0,"",VLOOKUP($A25,'案件_空欄'!$A$6:$P$25,6,FALSE)),"案件ID未登録"))</x:f>
      </x:c>
      <x:c r="O25" s="37" t="str">
        <x:f>IF($A25="","",IFERROR(IF(VLOOKUP($A25,'案件_空欄'!$A$6:$P$25,9,FALSE)=0,"",VLOOKUP($A25,'案件_空欄'!$A$6:$P$25,9,FALSE)),"案件ID未登録"))</x:f>
      </x:c>
      <x:c r="P25" s="44"/>
      <x:c r="Q25" s="46"/>
      <x:c r="R25" s="44"/>
      <x:c r="S25" s="46"/>
      <x:c r="T25" s="37" t="str">
        <x:f>IF($A25="","",IF($C25="","資料ID未入力",IF(COUNTIF('案件_空欄'!$A$6:$A$25,$A25)=0,"案件ID要確認",IF(COUNTIFS($A$6:$A$105,$A25,$C$6:$C$105,$C25)&gt;1,"資料ID重複",IF($G25="","確認結果未入力",IF(AND($G25="未提出",$F25&lt;&gt;""),"状態矛盾：受領日あり",IF(AND($G25&lt;&gt;"未提出",$F25=""),"受領日要入力",IF(AND($F25&lt;&gt;"",$F25&gt;'はじめに'!$B$3),"受領日が未来",IF(AND($G25="内容確認済",OR($P25="",$Q25="",$E25="")),"確認記録不足",IF(AND($G25="内容確認済",$I25&lt;&gt;"なし"),"待ち先を再確認",IF(AND($F25&lt;&gt;"",$Q25&lt;&gt;"",$Q25&lt;$F25),"確認日の前後矛盾",IF(AND($M25&lt;&gt;"",$N25&lt;&gt;"",$M25&gt;$N25),"期限順序要確認",IF(AND($L25&lt;&gt;"",$M25&lt;&gt;"",$L25&gt;$M25),"期限順序要確認",IF(AND($G25&lt;&gt;"内容確認済",$M25&lt;&gt;"",$M25&lt;'はじめに'!$B$3),"内部期限超過",IF(AND($G25&lt;&gt;"内容確認済",$L25&lt;&gt;"",$L25&lt;'はじめに'!$B$3),"依頼期限超過","")))))))))))))))</x:f>
      </x:c>
    </x:row>
    <x:row r="26" ht="50" customHeight="1">
      <x:c r="A26" s="44"/>
      <x:c r="B26" s="37" t="str">
        <x:f>IF($A26="","",IFERROR(IF(VLOOKUP($A26,'案件_空欄'!$A$6:$P$25,2,FALSE)=0,"",VLOOKUP($A26,'案件_空欄'!$A$6:$P$25,2,FALSE)),"案件ID未登録"))</x:f>
      </x:c>
      <x:c r="C26" s="44"/>
      <x:c r="D26" s="44"/>
      <x:c r="E26" s="44"/>
      <x:c r="F26" s="46"/>
      <x:c r="G26" s="44"/>
      <x:c r="H26" s="44"/>
      <x:c r="I26" s="44"/>
      <x:c r="J26" s="44"/>
      <x:c r="K26" s="44"/>
      <x:c r="L26" s="48"/>
      <x:c r="M26" s="48"/>
      <x:c r="N26" s="41" t="str">
        <x:f>IF($A26="","",IFERROR(IF(VLOOKUP($A26,'案件_空欄'!$A$6:$P$25,6,FALSE)=0,"",VLOOKUP($A26,'案件_空欄'!$A$6:$P$25,6,FALSE)),"案件ID未登録"))</x:f>
      </x:c>
      <x:c r="O26" s="37" t="str">
        <x:f>IF($A26="","",IFERROR(IF(VLOOKUP($A26,'案件_空欄'!$A$6:$P$25,9,FALSE)=0,"",VLOOKUP($A26,'案件_空欄'!$A$6:$P$25,9,FALSE)),"案件ID未登録"))</x:f>
      </x:c>
      <x:c r="P26" s="44"/>
      <x:c r="Q26" s="46"/>
      <x:c r="R26" s="44"/>
      <x:c r="S26" s="46"/>
      <x:c r="T26" s="37" t="str">
        <x:f>IF($A26="","",IF($C26="","資料ID未入力",IF(COUNTIF('案件_空欄'!$A$6:$A$25,$A26)=0,"案件ID要確認",IF(COUNTIFS($A$6:$A$105,$A26,$C$6:$C$105,$C26)&gt;1,"資料ID重複",IF($G26="","確認結果未入力",IF(AND($G26="未提出",$F26&lt;&gt;""),"状態矛盾：受領日あり",IF(AND($G26&lt;&gt;"未提出",$F26=""),"受領日要入力",IF(AND($F26&lt;&gt;"",$F26&gt;'はじめに'!$B$3),"受領日が未来",IF(AND($G26="内容確認済",OR($P26="",$Q26="",$E26="")),"確認記録不足",IF(AND($G26="内容確認済",$I26&lt;&gt;"なし"),"待ち先を再確認",IF(AND($F26&lt;&gt;"",$Q26&lt;&gt;"",$Q26&lt;$F26),"確認日の前後矛盾",IF(AND($M26&lt;&gt;"",$N26&lt;&gt;"",$M26&gt;$N26),"期限順序要確認",IF(AND($L26&lt;&gt;"",$M26&lt;&gt;"",$L26&gt;$M26),"期限順序要確認",IF(AND($G26&lt;&gt;"内容確認済",$M26&lt;&gt;"",$M26&lt;'はじめに'!$B$3),"内部期限超過",IF(AND($G26&lt;&gt;"内容確認済",$L26&lt;&gt;"",$L26&lt;'はじめに'!$B$3),"依頼期限超過","")))))))))))))))</x:f>
      </x:c>
    </x:row>
    <x:row r="27" ht="50" customHeight="1">
      <x:c r="A27" s="44"/>
      <x:c r="B27" s="37" t="str">
        <x:f>IF($A27="","",IFERROR(IF(VLOOKUP($A27,'案件_空欄'!$A$6:$P$25,2,FALSE)=0,"",VLOOKUP($A27,'案件_空欄'!$A$6:$P$25,2,FALSE)),"案件ID未登録"))</x:f>
      </x:c>
      <x:c r="C27" s="44"/>
      <x:c r="D27" s="44"/>
      <x:c r="E27" s="44"/>
      <x:c r="F27" s="46"/>
      <x:c r="G27" s="44"/>
      <x:c r="H27" s="44"/>
      <x:c r="I27" s="44"/>
      <x:c r="J27" s="44"/>
      <x:c r="K27" s="44"/>
      <x:c r="L27" s="48"/>
      <x:c r="M27" s="48"/>
      <x:c r="N27" s="41" t="str">
        <x:f>IF($A27="","",IFERROR(IF(VLOOKUP($A27,'案件_空欄'!$A$6:$P$25,6,FALSE)=0,"",VLOOKUP($A27,'案件_空欄'!$A$6:$P$25,6,FALSE)),"案件ID未登録"))</x:f>
      </x:c>
      <x:c r="O27" s="37" t="str">
        <x:f>IF($A27="","",IFERROR(IF(VLOOKUP($A27,'案件_空欄'!$A$6:$P$25,9,FALSE)=0,"",VLOOKUP($A27,'案件_空欄'!$A$6:$P$25,9,FALSE)),"案件ID未登録"))</x:f>
      </x:c>
      <x:c r="P27" s="44"/>
      <x:c r="Q27" s="46"/>
      <x:c r="R27" s="44"/>
      <x:c r="S27" s="46"/>
      <x:c r="T27" s="37" t="str">
        <x:f>IF($A27="","",IF($C27="","資料ID未入力",IF(COUNTIF('案件_空欄'!$A$6:$A$25,$A27)=0,"案件ID要確認",IF(COUNTIFS($A$6:$A$105,$A27,$C$6:$C$105,$C27)&gt;1,"資料ID重複",IF($G27="","確認結果未入力",IF(AND($G27="未提出",$F27&lt;&gt;""),"状態矛盾：受領日あり",IF(AND($G27&lt;&gt;"未提出",$F27=""),"受領日要入力",IF(AND($F27&lt;&gt;"",$F27&gt;'はじめに'!$B$3),"受領日が未来",IF(AND($G27="内容確認済",OR($P27="",$Q27="",$E27="")),"確認記録不足",IF(AND($G27="内容確認済",$I27&lt;&gt;"なし"),"待ち先を再確認",IF(AND($F27&lt;&gt;"",$Q27&lt;&gt;"",$Q27&lt;$F27),"確認日の前後矛盾",IF(AND($M27&lt;&gt;"",$N27&lt;&gt;"",$M27&gt;$N27),"期限順序要確認",IF(AND($L27&lt;&gt;"",$M27&lt;&gt;"",$L27&gt;$M27),"期限順序要確認",IF(AND($G27&lt;&gt;"内容確認済",$M27&lt;&gt;"",$M27&lt;'はじめに'!$B$3),"内部期限超過",IF(AND($G27&lt;&gt;"内容確認済",$L27&lt;&gt;"",$L27&lt;'はじめに'!$B$3),"依頼期限超過","")))))))))))))))</x:f>
      </x:c>
    </x:row>
    <x:row r="28" ht="50" customHeight="1">
      <x:c r="A28" s="44"/>
      <x:c r="B28" s="37" t="str">
        <x:f>IF($A28="","",IFERROR(IF(VLOOKUP($A28,'案件_空欄'!$A$6:$P$25,2,FALSE)=0,"",VLOOKUP($A28,'案件_空欄'!$A$6:$P$25,2,FALSE)),"案件ID未登録"))</x:f>
      </x:c>
      <x:c r="C28" s="44"/>
      <x:c r="D28" s="44"/>
      <x:c r="E28" s="44"/>
      <x:c r="F28" s="46"/>
      <x:c r="G28" s="44"/>
      <x:c r="H28" s="44"/>
      <x:c r="I28" s="44"/>
      <x:c r="J28" s="44"/>
      <x:c r="K28" s="44"/>
      <x:c r="L28" s="48"/>
      <x:c r="M28" s="48"/>
      <x:c r="N28" s="41" t="str">
        <x:f>IF($A28="","",IFERROR(IF(VLOOKUP($A28,'案件_空欄'!$A$6:$P$25,6,FALSE)=0,"",VLOOKUP($A28,'案件_空欄'!$A$6:$P$25,6,FALSE)),"案件ID未登録"))</x:f>
      </x:c>
      <x:c r="O28" s="37" t="str">
        <x:f>IF($A28="","",IFERROR(IF(VLOOKUP($A28,'案件_空欄'!$A$6:$P$25,9,FALSE)=0,"",VLOOKUP($A28,'案件_空欄'!$A$6:$P$25,9,FALSE)),"案件ID未登録"))</x:f>
      </x:c>
      <x:c r="P28" s="44"/>
      <x:c r="Q28" s="46"/>
      <x:c r="R28" s="44"/>
      <x:c r="S28" s="46"/>
      <x:c r="T28" s="37" t="str">
        <x:f>IF($A28="","",IF($C28="","資料ID未入力",IF(COUNTIF('案件_空欄'!$A$6:$A$25,$A28)=0,"案件ID要確認",IF(COUNTIFS($A$6:$A$105,$A28,$C$6:$C$105,$C28)&gt;1,"資料ID重複",IF($G28="","確認結果未入力",IF(AND($G28="未提出",$F28&lt;&gt;""),"状態矛盾：受領日あり",IF(AND($G28&lt;&gt;"未提出",$F28=""),"受領日要入力",IF(AND($F28&lt;&gt;"",$F28&gt;'はじめに'!$B$3),"受領日が未来",IF(AND($G28="内容確認済",OR($P28="",$Q28="",$E28="")),"確認記録不足",IF(AND($G28="内容確認済",$I28&lt;&gt;"なし"),"待ち先を再確認",IF(AND($F28&lt;&gt;"",$Q28&lt;&gt;"",$Q28&lt;$F28),"確認日の前後矛盾",IF(AND($M28&lt;&gt;"",$N28&lt;&gt;"",$M28&gt;$N28),"期限順序要確認",IF(AND($L28&lt;&gt;"",$M28&lt;&gt;"",$L28&gt;$M28),"期限順序要確認",IF(AND($G28&lt;&gt;"内容確認済",$M28&lt;&gt;"",$M28&lt;'はじめに'!$B$3),"内部期限超過",IF(AND($G28&lt;&gt;"内容確認済",$L28&lt;&gt;"",$L28&lt;'はじめに'!$B$3),"依頼期限超過","")))))))))))))))</x:f>
      </x:c>
    </x:row>
    <x:row r="29" ht="50" customHeight="1">
      <x:c r="A29" s="44"/>
      <x:c r="B29" s="37" t="str">
        <x:f>IF($A29="","",IFERROR(IF(VLOOKUP($A29,'案件_空欄'!$A$6:$P$25,2,FALSE)=0,"",VLOOKUP($A29,'案件_空欄'!$A$6:$P$25,2,FALSE)),"案件ID未登録"))</x:f>
      </x:c>
      <x:c r="C29" s="44"/>
      <x:c r="D29" s="44"/>
      <x:c r="E29" s="44"/>
      <x:c r="F29" s="46"/>
      <x:c r="G29" s="44"/>
      <x:c r="H29" s="44"/>
      <x:c r="I29" s="44"/>
      <x:c r="J29" s="44"/>
      <x:c r="K29" s="44"/>
      <x:c r="L29" s="48"/>
      <x:c r="M29" s="48"/>
      <x:c r="N29" s="41" t="str">
        <x:f>IF($A29="","",IFERROR(IF(VLOOKUP($A29,'案件_空欄'!$A$6:$P$25,6,FALSE)=0,"",VLOOKUP($A29,'案件_空欄'!$A$6:$P$25,6,FALSE)),"案件ID未登録"))</x:f>
      </x:c>
      <x:c r="O29" s="37" t="str">
        <x:f>IF($A29="","",IFERROR(IF(VLOOKUP($A29,'案件_空欄'!$A$6:$P$25,9,FALSE)=0,"",VLOOKUP($A29,'案件_空欄'!$A$6:$P$25,9,FALSE)),"案件ID未登録"))</x:f>
      </x:c>
      <x:c r="P29" s="44"/>
      <x:c r="Q29" s="46"/>
      <x:c r="R29" s="44"/>
      <x:c r="S29" s="46"/>
      <x:c r="T29" s="37" t="str">
        <x:f>IF($A29="","",IF($C29="","資料ID未入力",IF(COUNTIF('案件_空欄'!$A$6:$A$25,$A29)=0,"案件ID要確認",IF(COUNTIFS($A$6:$A$105,$A29,$C$6:$C$105,$C29)&gt;1,"資料ID重複",IF($G29="","確認結果未入力",IF(AND($G29="未提出",$F29&lt;&gt;""),"状態矛盾：受領日あり",IF(AND($G29&lt;&gt;"未提出",$F29=""),"受領日要入力",IF(AND($F29&lt;&gt;"",$F29&gt;'はじめに'!$B$3),"受領日が未来",IF(AND($G29="内容確認済",OR($P29="",$Q29="",$E29="")),"確認記録不足",IF(AND($G29="内容確認済",$I29&lt;&gt;"なし"),"待ち先を再確認",IF(AND($F29&lt;&gt;"",$Q29&lt;&gt;"",$Q29&lt;$F29),"確認日の前後矛盾",IF(AND($M29&lt;&gt;"",$N29&lt;&gt;"",$M29&gt;$N29),"期限順序要確認",IF(AND($L29&lt;&gt;"",$M29&lt;&gt;"",$L29&gt;$M29),"期限順序要確認",IF(AND($G29&lt;&gt;"内容確認済",$M29&lt;&gt;"",$M29&lt;'はじめに'!$B$3),"内部期限超過",IF(AND($G29&lt;&gt;"内容確認済",$L29&lt;&gt;"",$L29&lt;'はじめに'!$B$3),"依頼期限超過","")))))))))))))))</x:f>
      </x:c>
    </x:row>
    <x:row r="30" ht="50" customHeight="1">
      <x:c r="A30" s="44"/>
      <x:c r="B30" s="37" t="str">
        <x:f>IF($A30="","",IFERROR(IF(VLOOKUP($A30,'案件_空欄'!$A$6:$P$25,2,FALSE)=0,"",VLOOKUP($A30,'案件_空欄'!$A$6:$P$25,2,FALSE)),"案件ID未登録"))</x:f>
      </x:c>
      <x:c r="C30" s="44"/>
      <x:c r="D30" s="44"/>
      <x:c r="E30" s="44"/>
      <x:c r="F30" s="46"/>
      <x:c r="G30" s="44"/>
      <x:c r="H30" s="44"/>
      <x:c r="I30" s="44"/>
      <x:c r="J30" s="44"/>
      <x:c r="K30" s="44"/>
      <x:c r="L30" s="48"/>
      <x:c r="M30" s="48"/>
      <x:c r="N30" s="41" t="str">
        <x:f>IF($A30="","",IFERROR(IF(VLOOKUP($A30,'案件_空欄'!$A$6:$P$25,6,FALSE)=0,"",VLOOKUP($A30,'案件_空欄'!$A$6:$P$25,6,FALSE)),"案件ID未登録"))</x:f>
      </x:c>
      <x:c r="O30" s="37" t="str">
        <x:f>IF($A30="","",IFERROR(IF(VLOOKUP($A30,'案件_空欄'!$A$6:$P$25,9,FALSE)=0,"",VLOOKUP($A30,'案件_空欄'!$A$6:$P$25,9,FALSE)),"案件ID未登録"))</x:f>
      </x:c>
      <x:c r="P30" s="44"/>
      <x:c r="Q30" s="46"/>
      <x:c r="R30" s="44"/>
      <x:c r="S30" s="46"/>
      <x:c r="T30" s="37" t="str">
        <x:f>IF($A30="","",IF($C30="","資料ID未入力",IF(COUNTIF('案件_空欄'!$A$6:$A$25,$A30)=0,"案件ID要確認",IF(COUNTIFS($A$6:$A$105,$A30,$C$6:$C$105,$C30)&gt;1,"資料ID重複",IF($G30="","確認結果未入力",IF(AND($G30="未提出",$F30&lt;&gt;""),"状態矛盾：受領日あり",IF(AND($G30&lt;&gt;"未提出",$F30=""),"受領日要入力",IF(AND($F30&lt;&gt;"",$F30&gt;'はじめに'!$B$3),"受領日が未来",IF(AND($G30="内容確認済",OR($P30="",$Q30="",$E30="")),"確認記録不足",IF(AND($G30="内容確認済",$I30&lt;&gt;"なし"),"待ち先を再確認",IF(AND($F30&lt;&gt;"",$Q30&lt;&gt;"",$Q30&lt;$F30),"確認日の前後矛盾",IF(AND($M30&lt;&gt;"",$N30&lt;&gt;"",$M30&gt;$N30),"期限順序要確認",IF(AND($L30&lt;&gt;"",$M30&lt;&gt;"",$L30&gt;$M30),"期限順序要確認",IF(AND($G30&lt;&gt;"内容確認済",$M30&lt;&gt;"",$M30&lt;'はじめに'!$B$3),"内部期限超過",IF(AND($G30&lt;&gt;"内容確認済",$L30&lt;&gt;"",$L30&lt;'はじめに'!$B$3),"依頼期限超過","")))))))))))))))</x:f>
      </x:c>
    </x:row>
    <x:row r="31" ht="50" customHeight="1">
      <x:c r="A31" s="44"/>
      <x:c r="B31" s="37" t="str">
        <x:f>IF($A31="","",IFERROR(IF(VLOOKUP($A31,'案件_空欄'!$A$6:$P$25,2,FALSE)=0,"",VLOOKUP($A31,'案件_空欄'!$A$6:$P$25,2,FALSE)),"案件ID未登録"))</x:f>
      </x:c>
      <x:c r="C31" s="44"/>
      <x:c r="D31" s="44"/>
      <x:c r="E31" s="44"/>
      <x:c r="F31" s="46"/>
      <x:c r="G31" s="44"/>
      <x:c r="H31" s="44"/>
      <x:c r="I31" s="44"/>
      <x:c r="J31" s="44"/>
      <x:c r="K31" s="44"/>
      <x:c r="L31" s="48"/>
      <x:c r="M31" s="48"/>
      <x:c r="N31" s="41" t="str">
        <x:f>IF($A31="","",IFERROR(IF(VLOOKUP($A31,'案件_空欄'!$A$6:$P$25,6,FALSE)=0,"",VLOOKUP($A31,'案件_空欄'!$A$6:$P$25,6,FALSE)),"案件ID未登録"))</x:f>
      </x:c>
      <x:c r="O31" s="37" t="str">
        <x:f>IF($A31="","",IFERROR(IF(VLOOKUP($A31,'案件_空欄'!$A$6:$P$25,9,FALSE)=0,"",VLOOKUP($A31,'案件_空欄'!$A$6:$P$25,9,FALSE)),"案件ID未登録"))</x:f>
      </x:c>
      <x:c r="P31" s="44"/>
      <x:c r="Q31" s="46"/>
      <x:c r="R31" s="44"/>
      <x:c r="S31" s="46"/>
      <x:c r="T31" s="37" t="str">
        <x:f>IF($A31="","",IF($C31="","資料ID未入力",IF(COUNTIF('案件_空欄'!$A$6:$A$25,$A31)=0,"案件ID要確認",IF(COUNTIFS($A$6:$A$105,$A31,$C$6:$C$105,$C31)&gt;1,"資料ID重複",IF($G31="","確認結果未入力",IF(AND($G31="未提出",$F31&lt;&gt;""),"状態矛盾：受領日あり",IF(AND($G31&lt;&gt;"未提出",$F31=""),"受領日要入力",IF(AND($F31&lt;&gt;"",$F31&gt;'はじめに'!$B$3),"受領日が未来",IF(AND($G31="内容確認済",OR($P31="",$Q31="",$E31="")),"確認記録不足",IF(AND($G31="内容確認済",$I31&lt;&gt;"なし"),"待ち先を再確認",IF(AND($F31&lt;&gt;"",$Q31&lt;&gt;"",$Q31&lt;$F31),"確認日の前後矛盾",IF(AND($M31&lt;&gt;"",$N31&lt;&gt;"",$M31&gt;$N31),"期限順序要確認",IF(AND($L31&lt;&gt;"",$M31&lt;&gt;"",$L31&gt;$M31),"期限順序要確認",IF(AND($G31&lt;&gt;"内容確認済",$M31&lt;&gt;"",$M31&lt;'はじめに'!$B$3),"内部期限超過",IF(AND($G31&lt;&gt;"内容確認済",$L31&lt;&gt;"",$L31&lt;'はじめに'!$B$3),"依頼期限超過","")))))))))))))))</x:f>
      </x:c>
    </x:row>
    <x:row r="32" ht="50" customHeight="1">
      <x:c r="A32" s="44"/>
      <x:c r="B32" s="37" t="str">
        <x:f>IF($A32="","",IFERROR(IF(VLOOKUP($A32,'案件_空欄'!$A$6:$P$25,2,FALSE)=0,"",VLOOKUP($A32,'案件_空欄'!$A$6:$P$25,2,FALSE)),"案件ID未登録"))</x:f>
      </x:c>
      <x:c r="C32" s="44"/>
      <x:c r="D32" s="44"/>
      <x:c r="E32" s="44"/>
      <x:c r="F32" s="46"/>
      <x:c r="G32" s="44"/>
      <x:c r="H32" s="44"/>
      <x:c r="I32" s="44"/>
      <x:c r="J32" s="44"/>
      <x:c r="K32" s="44"/>
      <x:c r="L32" s="48"/>
      <x:c r="M32" s="48"/>
      <x:c r="N32" s="41" t="str">
        <x:f>IF($A32="","",IFERROR(IF(VLOOKUP($A32,'案件_空欄'!$A$6:$P$25,6,FALSE)=0,"",VLOOKUP($A32,'案件_空欄'!$A$6:$P$25,6,FALSE)),"案件ID未登録"))</x:f>
      </x:c>
      <x:c r="O32" s="37" t="str">
        <x:f>IF($A32="","",IFERROR(IF(VLOOKUP($A32,'案件_空欄'!$A$6:$P$25,9,FALSE)=0,"",VLOOKUP($A32,'案件_空欄'!$A$6:$P$25,9,FALSE)),"案件ID未登録"))</x:f>
      </x:c>
      <x:c r="P32" s="44"/>
      <x:c r="Q32" s="46"/>
      <x:c r="R32" s="44"/>
      <x:c r="S32" s="46"/>
      <x:c r="T32" s="37" t="str">
        <x:f>IF($A32="","",IF($C32="","資料ID未入力",IF(COUNTIF('案件_空欄'!$A$6:$A$25,$A32)=0,"案件ID要確認",IF(COUNTIFS($A$6:$A$105,$A32,$C$6:$C$105,$C32)&gt;1,"資料ID重複",IF($G32="","確認結果未入力",IF(AND($G32="未提出",$F32&lt;&gt;""),"状態矛盾：受領日あり",IF(AND($G32&lt;&gt;"未提出",$F32=""),"受領日要入力",IF(AND($F32&lt;&gt;"",$F32&gt;'はじめに'!$B$3),"受領日が未来",IF(AND($G32="内容確認済",OR($P32="",$Q32="",$E32="")),"確認記録不足",IF(AND($G32="内容確認済",$I32&lt;&gt;"なし"),"待ち先を再確認",IF(AND($F32&lt;&gt;"",$Q32&lt;&gt;"",$Q32&lt;$F32),"確認日の前後矛盾",IF(AND($M32&lt;&gt;"",$N32&lt;&gt;"",$M32&gt;$N32),"期限順序要確認",IF(AND($L32&lt;&gt;"",$M32&lt;&gt;"",$L32&gt;$M32),"期限順序要確認",IF(AND($G32&lt;&gt;"内容確認済",$M32&lt;&gt;"",$M32&lt;'はじめに'!$B$3),"内部期限超過",IF(AND($G32&lt;&gt;"内容確認済",$L32&lt;&gt;"",$L32&lt;'はじめに'!$B$3),"依頼期限超過","")))))))))))))))</x:f>
      </x:c>
    </x:row>
    <x:row r="33" ht="50" customHeight="1">
      <x:c r="A33" s="44"/>
      <x:c r="B33" s="37" t="str">
        <x:f>IF($A33="","",IFERROR(IF(VLOOKUP($A33,'案件_空欄'!$A$6:$P$25,2,FALSE)=0,"",VLOOKUP($A33,'案件_空欄'!$A$6:$P$25,2,FALSE)),"案件ID未登録"))</x:f>
      </x:c>
      <x:c r="C33" s="44"/>
      <x:c r="D33" s="44"/>
      <x:c r="E33" s="44"/>
      <x:c r="F33" s="46"/>
      <x:c r="G33" s="44"/>
      <x:c r="H33" s="44"/>
      <x:c r="I33" s="44"/>
      <x:c r="J33" s="44"/>
      <x:c r="K33" s="44"/>
      <x:c r="L33" s="48"/>
      <x:c r="M33" s="48"/>
      <x:c r="N33" s="41" t="str">
        <x:f>IF($A33="","",IFERROR(IF(VLOOKUP($A33,'案件_空欄'!$A$6:$P$25,6,FALSE)=0,"",VLOOKUP($A33,'案件_空欄'!$A$6:$P$25,6,FALSE)),"案件ID未登録"))</x:f>
      </x:c>
      <x:c r="O33" s="37" t="str">
        <x:f>IF($A33="","",IFERROR(IF(VLOOKUP($A33,'案件_空欄'!$A$6:$P$25,9,FALSE)=0,"",VLOOKUP($A33,'案件_空欄'!$A$6:$P$25,9,FALSE)),"案件ID未登録"))</x:f>
      </x:c>
      <x:c r="P33" s="44"/>
      <x:c r="Q33" s="46"/>
      <x:c r="R33" s="44"/>
      <x:c r="S33" s="46"/>
      <x:c r="T33" s="37" t="str">
        <x:f>IF($A33="","",IF($C33="","資料ID未入力",IF(COUNTIF('案件_空欄'!$A$6:$A$25,$A33)=0,"案件ID要確認",IF(COUNTIFS($A$6:$A$105,$A33,$C$6:$C$105,$C33)&gt;1,"資料ID重複",IF($G33="","確認結果未入力",IF(AND($G33="未提出",$F33&lt;&gt;""),"状態矛盾：受領日あり",IF(AND($G33&lt;&gt;"未提出",$F33=""),"受領日要入力",IF(AND($F33&lt;&gt;"",$F33&gt;'はじめに'!$B$3),"受領日が未来",IF(AND($G33="内容確認済",OR($P33="",$Q33="",$E33="")),"確認記録不足",IF(AND($G33="内容確認済",$I33&lt;&gt;"なし"),"待ち先を再確認",IF(AND($F33&lt;&gt;"",$Q33&lt;&gt;"",$Q33&lt;$F33),"確認日の前後矛盾",IF(AND($M33&lt;&gt;"",$N33&lt;&gt;"",$M33&gt;$N33),"期限順序要確認",IF(AND($L33&lt;&gt;"",$M33&lt;&gt;"",$L33&gt;$M33),"期限順序要確認",IF(AND($G33&lt;&gt;"内容確認済",$M33&lt;&gt;"",$M33&lt;'はじめに'!$B$3),"内部期限超過",IF(AND($G33&lt;&gt;"内容確認済",$L33&lt;&gt;"",$L33&lt;'はじめに'!$B$3),"依頼期限超過","")))))))))))))))</x:f>
      </x:c>
    </x:row>
    <x:row r="34" ht="50" customHeight="1">
      <x:c r="A34" s="44"/>
      <x:c r="B34" s="37" t="str">
        <x:f>IF($A34="","",IFERROR(IF(VLOOKUP($A34,'案件_空欄'!$A$6:$P$25,2,FALSE)=0,"",VLOOKUP($A34,'案件_空欄'!$A$6:$P$25,2,FALSE)),"案件ID未登録"))</x:f>
      </x:c>
      <x:c r="C34" s="44"/>
      <x:c r="D34" s="44"/>
      <x:c r="E34" s="44"/>
      <x:c r="F34" s="46"/>
      <x:c r="G34" s="44"/>
      <x:c r="H34" s="44"/>
      <x:c r="I34" s="44"/>
      <x:c r="J34" s="44"/>
      <x:c r="K34" s="44"/>
      <x:c r="L34" s="48"/>
      <x:c r="M34" s="48"/>
      <x:c r="N34" s="41" t="str">
        <x:f>IF($A34="","",IFERROR(IF(VLOOKUP($A34,'案件_空欄'!$A$6:$P$25,6,FALSE)=0,"",VLOOKUP($A34,'案件_空欄'!$A$6:$P$25,6,FALSE)),"案件ID未登録"))</x:f>
      </x:c>
      <x:c r="O34" s="37" t="str">
        <x:f>IF($A34="","",IFERROR(IF(VLOOKUP($A34,'案件_空欄'!$A$6:$P$25,9,FALSE)=0,"",VLOOKUP($A34,'案件_空欄'!$A$6:$P$25,9,FALSE)),"案件ID未登録"))</x:f>
      </x:c>
      <x:c r="P34" s="44"/>
      <x:c r="Q34" s="46"/>
      <x:c r="R34" s="44"/>
      <x:c r="S34" s="46"/>
      <x:c r="T34" s="37" t="str">
        <x:f>IF($A34="","",IF($C34="","資料ID未入力",IF(COUNTIF('案件_空欄'!$A$6:$A$25,$A34)=0,"案件ID要確認",IF(COUNTIFS($A$6:$A$105,$A34,$C$6:$C$105,$C34)&gt;1,"資料ID重複",IF($G34="","確認結果未入力",IF(AND($G34="未提出",$F34&lt;&gt;""),"状態矛盾：受領日あり",IF(AND($G34&lt;&gt;"未提出",$F34=""),"受領日要入力",IF(AND($F34&lt;&gt;"",$F34&gt;'はじめに'!$B$3),"受領日が未来",IF(AND($G34="内容確認済",OR($P34="",$Q34="",$E34="")),"確認記録不足",IF(AND($G34="内容確認済",$I34&lt;&gt;"なし"),"待ち先を再確認",IF(AND($F34&lt;&gt;"",$Q34&lt;&gt;"",$Q34&lt;$F34),"確認日の前後矛盾",IF(AND($M34&lt;&gt;"",$N34&lt;&gt;"",$M34&gt;$N34),"期限順序要確認",IF(AND($L34&lt;&gt;"",$M34&lt;&gt;"",$L34&gt;$M34),"期限順序要確認",IF(AND($G34&lt;&gt;"内容確認済",$M34&lt;&gt;"",$M34&lt;'はじめに'!$B$3),"内部期限超過",IF(AND($G34&lt;&gt;"内容確認済",$L34&lt;&gt;"",$L34&lt;'はじめに'!$B$3),"依頼期限超過","")))))))))))))))</x:f>
      </x:c>
    </x:row>
    <x:row r="35" ht="50" customHeight="1">
      <x:c r="A35" s="44"/>
      <x:c r="B35" s="37" t="str">
        <x:f>IF($A35="","",IFERROR(IF(VLOOKUP($A35,'案件_空欄'!$A$6:$P$25,2,FALSE)=0,"",VLOOKUP($A35,'案件_空欄'!$A$6:$P$25,2,FALSE)),"案件ID未登録"))</x:f>
      </x:c>
      <x:c r="C35" s="44"/>
      <x:c r="D35" s="44"/>
      <x:c r="E35" s="44"/>
      <x:c r="F35" s="46"/>
      <x:c r="G35" s="44"/>
      <x:c r="H35" s="44"/>
      <x:c r="I35" s="44"/>
      <x:c r="J35" s="44"/>
      <x:c r="K35" s="44"/>
      <x:c r="L35" s="48"/>
      <x:c r="M35" s="48"/>
      <x:c r="N35" s="41" t="str">
        <x:f>IF($A35="","",IFERROR(IF(VLOOKUP($A35,'案件_空欄'!$A$6:$P$25,6,FALSE)=0,"",VLOOKUP($A35,'案件_空欄'!$A$6:$P$25,6,FALSE)),"案件ID未登録"))</x:f>
      </x:c>
      <x:c r="O35" s="37" t="str">
        <x:f>IF($A35="","",IFERROR(IF(VLOOKUP($A35,'案件_空欄'!$A$6:$P$25,9,FALSE)=0,"",VLOOKUP($A35,'案件_空欄'!$A$6:$P$25,9,FALSE)),"案件ID未登録"))</x:f>
      </x:c>
      <x:c r="P35" s="44"/>
      <x:c r="Q35" s="46"/>
      <x:c r="R35" s="44"/>
      <x:c r="S35" s="46"/>
      <x:c r="T35" s="37" t="str">
        <x:f>IF($A35="","",IF($C35="","資料ID未入力",IF(COUNTIF('案件_空欄'!$A$6:$A$25,$A35)=0,"案件ID要確認",IF(COUNTIFS($A$6:$A$105,$A35,$C$6:$C$105,$C35)&gt;1,"資料ID重複",IF($G35="","確認結果未入力",IF(AND($G35="未提出",$F35&lt;&gt;""),"状態矛盾：受領日あり",IF(AND($G35&lt;&gt;"未提出",$F35=""),"受領日要入力",IF(AND($F35&lt;&gt;"",$F35&gt;'はじめに'!$B$3),"受領日が未来",IF(AND($G35="内容確認済",OR($P35="",$Q35="",$E35="")),"確認記録不足",IF(AND($G35="内容確認済",$I35&lt;&gt;"なし"),"待ち先を再確認",IF(AND($F35&lt;&gt;"",$Q35&lt;&gt;"",$Q35&lt;$F35),"確認日の前後矛盾",IF(AND($M35&lt;&gt;"",$N35&lt;&gt;"",$M35&gt;$N35),"期限順序要確認",IF(AND($L35&lt;&gt;"",$M35&lt;&gt;"",$L35&gt;$M35),"期限順序要確認",IF(AND($G35&lt;&gt;"内容確認済",$M35&lt;&gt;"",$M35&lt;'はじめに'!$B$3),"内部期限超過",IF(AND($G35&lt;&gt;"内容確認済",$L35&lt;&gt;"",$L35&lt;'はじめに'!$B$3),"依頼期限超過","")))))))))))))))</x:f>
      </x:c>
    </x:row>
    <x:row r="36" ht="50" customHeight="1">
      <x:c r="A36" s="44"/>
      <x:c r="B36" s="37" t="str">
        <x:f>IF($A36="","",IFERROR(IF(VLOOKUP($A36,'案件_空欄'!$A$6:$P$25,2,FALSE)=0,"",VLOOKUP($A36,'案件_空欄'!$A$6:$P$25,2,FALSE)),"案件ID未登録"))</x:f>
      </x:c>
      <x:c r="C36" s="44"/>
      <x:c r="D36" s="44"/>
      <x:c r="E36" s="44"/>
      <x:c r="F36" s="46"/>
      <x:c r="G36" s="44"/>
      <x:c r="H36" s="44"/>
      <x:c r="I36" s="44"/>
      <x:c r="J36" s="44"/>
      <x:c r="K36" s="44"/>
      <x:c r="L36" s="48"/>
      <x:c r="M36" s="48"/>
      <x:c r="N36" s="41" t="str">
        <x:f>IF($A36="","",IFERROR(IF(VLOOKUP($A36,'案件_空欄'!$A$6:$P$25,6,FALSE)=0,"",VLOOKUP($A36,'案件_空欄'!$A$6:$P$25,6,FALSE)),"案件ID未登録"))</x:f>
      </x:c>
      <x:c r="O36" s="37" t="str">
        <x:f>IF($A36="","",IFERROR(IF(VLOOKUP($A36,'案件_空欄'!$A$6:$P$25,9,FALSE)=0,"",VLOOKUP($A36,'案件_空欄'!$A$6:$P$25,9,FALSE)),"案件ID未登録"))</x:f>
      </x:c>
      <x:c r="P36" s="44"/>
      <x:c r="Q36" s="46"/>
      <x:c r="R36" s="44"/>
      <x:c r="S36" s="46"/>
      <x:c r="T36" s="37" t="str">
        <x:f>IF($A36="","",IF($C36="","資料ID未入力",IF(COUNTIF('案件_空欄'!$A$6:$A$25,$A36)=0,"案件ID要確認",IF(COUNTIFS($A$6:$A$105,$A36,$C$6:$C$105,$C36)&gt;1,"資料ID重複",IF($G36="","確認結果未入力",IF(AND($G36="未提出",$F36&lt;&gt;""),"状態矛盾：受領日あり",IF(AND($G36&lt;&gt;"未提出",$F36=""),"受領日要入力",IF(AND($F36&lt;&gt;"",$F36&gt;'はじめに'!$B$3),"受領日が未来",IF(AND($G36="内容確認済",OR($P36="",$Q36="",$E36="")),"確認記録不足",IF(AND($G36="内容確認済",$I36&lt;&gt;"なし"),"待ち先を再確認",IF(AND($F36&lt;&gt;"",$Q36&lt;&gt;"",$Q36&lt;$F36),"確認日の前後矛盾",IF(AND($M36&lt;&gt;"",$N36&lt;&gt;"",$M36&gt;$N36),"期限順序要確認",IF(AND($L36&lt;&gt;"",$M36&lt;&gt;"",$L36&gt;$M36),"期限順序要確認",IF(AND($G36&lt;&gt;"内容確認済",$M36&lt;&gt;"",$M36&lt;'はじめに'!$B$3),"内部期限超過",IF(AND($G36&lt;&gt;"内容確認済",$L36&lt;&gt;"",$L36&lt;'はじめに'!$B$3),"依頼期限超過","")))))))))))))))</x:f>
      </x:c>
    </x:row>
    <x:row r="37" ht="50" customHeight="1">
      <x:c r="A37" s="44"/>
      <x:c r="B37" s="37" t="str">
        <x:f>IF($A37="","",IFERROR(IF(VLOOKUP($A37,'案件_空欄'!$A$6:$P$25,2,FALSE)=0,"",VLOOKUP($A37,'案件_空欄'!$A$6:$P$25,2,FALSE)),"案件ID未登録"))</x:f>
      </x:c>
      <x:c r="C37" s="44"/>
      <x:c r="D37" s="44"/>
      <x:c r="E37" s="44"/>
      <x:c r="F37" s="46"/>
      <x:c r="G37" s="44"/>
      <x:c r="H37" s="44"/>
      <x:c r="I37" s="44"/>
      <x:c r="J37" s="44"/>
      <x:c r="K37" s="44"/>
      <x:c r="L37" s="48"/>
      <x:c r="M37" s="48"/>
      <x:c r="N37" s="41" t="str">
        <x:f>IF($A37="","",IFERROR(IF(VLOOKUP($A37,'案件_空欄'!$A$6:$P$25,6,FALSE)=0,"",VLOOKUP($A37,'案件_空欄'!$A$6:$P$25,6,FALSE)),"案件ID未登録"))</x:f>
      </x:c>
      <x:c r="O37" s="37" t="str">
        <x:f>IF($A37="","",IFERROR(IF(VLOOKUP($A37,'案件_空欄'!$A$6:$P$25,9,FALSE)=0,"",VLOOKUP($A37,'案件_空欄'!$A$6:$P$25,9,FALSE)),"案件ID未登録"))</x:f>
      </x:c>
      <x:c r="P37" s="44"/>
      <x:c r="Q37" s="46"/>
      <x:c r="R37" s="44"/>
      <x:c r="S37" s="46"/>
      <x:c r="T37" s="37" t="str">
        <x:f>IF($A37="","",IF($C37="","資料ID未入力",IF(COUNTIF('案件_空欄'!$A$6:$A$25,$A37)=0,"案件ID要確認",IF(COUNTIFS($A$6:$A$105,$A37,$C$6:$C$105,$C37)&gt;1,"資料ID重複",IF($G37="","確認結果未入力",IF(AND($G37="未提出",$F37&lt;&gt;""),"状態矛盾：受領日あり",IF(AND($G37&lt;&gt;"未提出",$F37=""),"受領日要入力",IF(AND($F37&lt;&gt;"",$F37&gt;'はじめに'!$B$3),"受領日が未来",IF(AND($G37="内容確認済",OR($P37="",$Q37="",$E37="")),"確認記録不足",IF(AND($G37="内容確認済",$I37&lt;&gt;"なし"),"待ち先を再確認",IF(AND($F37&lt;&gt;"",$Q37&lt;&gt;"",$Q37&lt;$F37),"確認日の前後矛盾",IF(AND($M37&lt;&gt;"",$N37&lt;&gt;"",$M37&gt;$N37),"期限順序要確認",IF(AND($L37&lt;&gt;"",$M37&lt;&gt;"",$L37&gt;$M37),"期限順序要確認",IF(AND($G37&lt;&gt;"内容確認済",$M37&lt;&gt;"",$M37&lt;'はじめに'!$B$3),"内部期限超過",IF(AND($G37&lt;&gt;"内容確認済",$L37&lt;&gt;"",$L37&lt;'はじめに'!$B$3),"依頼期限超過","")))))))))))))))</x:f>
      </x:c>
    </x:row>
    <x:row r="38" ht="50" customHeight="1">
      <x:c r="A38" s="44"/>
      <x:c r="B38" s="37" t="str">
        <x:f>IF($A38="","",IFERROR(IF(VLOOKUP($A38,'案件_空欄'!$A$6:$P$25,2,FALSE)=0,"",VLOOKUP($A38,'案件_空欄'!$A$6:$P$25,2,FALSE)),"案件ID未登録"))</x:f>
      </x:c>
      <x:c r="C38" s="44"/>
      <x:c r="D38" s="44"/>
      <x:c r="E38" s="44"/>
      <x:c r="F38" s="46"/>
      <x:c r="G38" s="44"/>
      <x:c r="H38" s="44"/>
      <x:c r="I38" s="44"/>
      <x:c r="J38" s="44"/>
      <x:c r="K38" s="44"/>
      <x:c r="L38" s="48"/>
      <x:c r="M38" s="48"/>
      <x:c r="N38" s="41" t="str">
        <x:f>IF($A38="","",IFERROR(IF(VLOOKUP($A38,'案件_空欄'!$A$6:$P$25,6,FALSE)=0,"",VLOOKUP($A38,'案件_空欄'!$A$6:$P$25,6,FALSE)),"案件ID未登録"))</x:f>
      </x:c>
      <x:c r="O38" s="37" t="str">
        <x:f>IF($A38="","",IFERROR(IF(VLOOKUP($A38,'案件_空欄'!$A$6:$P$25,9,FALSE)=0,"",VLOOKUP($A38,'案件_空欄'!$A$6:$P$25,9,FALSE)),"案件ID未登録"))</x:f>
      </x:c>
      <x:c r="P38" s="44"/>
      <x:c r="Q38" s="46"/>
      <x:c r="R38" s="44"/>
      <x:c r="S38" s="46"/>
      <x:c r="T38" s="37" t="str">
        <x:f>IF($A38="","",IF($C38="","資料ID未入力",IF(COUNTIF('案件_空欄'!$A$6:$A$25,$A38)=0,"案件ID要確認",IF(COUNTIFS($A$6:$A$105,$A38,$C$6:$C$105,$C38)&gt;1,"資料ID重複",IF($G38="","確認結果未入力",IF(AND($G38="未提出",$F38&lt;&gt;""),"状態矛盾：受領日あり",IF(AND($G38&lt;&gt;"未提出",$F38=""),"受領日要入力",IF(AND($F38&lt;&gt;"",$F38&gt;'はじめに'!$B$3),"受領日が未来",IF(AND($G38="内容確認済",OR($P38="",$Q38="",$E38="")),"確認記録不足",IF(AND($G38="内容確認済",$I38&lt;&gt;"なし"),"待ち先を再確認",IF(AND($F38&lt;&gt;"",$Q38&lt;&gt;"",$Q38&lt;$F38),"確認日の前後矛盾",IF(AND($M38&lt;&gt;"",$N38&lt;&gt;"",$M38&gt;$N38),"期限順序要確認",IF(AND($L38&lt;&gt;"",$M38&lt;&gt;"",$L38&gt;$M38),"期限順序要確認",IF(AND($G38&lt;&gt;"内容確認済",$M38&lt;&gt;"",$M38&lt;'はじめに'!$B$3),"内部期限超過",IF(AND($G38&lt;&gt;"内容確認済",$L38&lt;&gt;"",$L38&lt;'はじめに'!$B$3),"依頼期限超過","")))))))))))))))</x:f>
      </x:c>
    </x:row>
    <x:row r="39" ht="50" customHeight="1">
      <x:c r="A39" s="44"/>
      <x:c r="B39" s="37" t="str">
        <x:f>IF($A39="","",IFERROR(IF(VLOOKUP($A39,'案件_空欄'!$A$6:$P$25,2,FALSE)=0,"",VLOOKUP($A39,'案件_空欄'!$A$6:$P$25,2,FALSE)),"案件ID未登録"))</x:f>
      </x:c>
      <x:c r="C39" s="44"/>
      <x:c r="D39" s="44"/>
      <x:c r="E39" s="44"/>
      <x:c r="F39" s="46"/>
      <x:c r="G39" s="44"/>
      <x:c r="H39" s="44"/>
      <x:c r="I39" s="44"/>
      <x:c r="J39" s="44"/>
      <x:c r="K39" s="44"/>
      <x:c r="L39" s="48"/>
      <x:c r="M39" s="48"/>
      <x:c r="N39" s="41" t="str">
        <x:f>IF($A39="","",IFERROR(IF(VLOOKUP($A39,'案件_空欄'!$A$6:$P$25,6,FALSE)=0,"",VLOOKUP($A39,'案件_空欄'!$A$6:$P$25,6,FALSE)),"案件ID未登録"))</x:f>
      </x:c>
      <x:c r="O39" s="37" t="str">
        <x:f>IF($A39="","",IFERROR(IF(VLOOKUP($A39,'案件_空欄'!$A$6:$P$25,9,FALSE)=0,"",VLOOKUP($A39,'案件_空欄'!$A$6:$P$25,9,FALSE)),"案件ID未登録"))</x:f>
      </x:c>
      <x:c r="P39" s="44"/>
      <x:c r="Q39" s="46"/>
      <x:c r="R39" s="44"/>
      <x:c r="S39" s="46"/>
      <x:c r="T39" s="37" t="str">
        <x:f>IF($A39="","",IF($C39="","資料ID未入力",IF(COUNTIF('案件_空欄'!$A$6:$A$25,$A39)=0,"案件ID要確認",IF(COUNTIFS($A$6:$A$105,$A39,$C$6:$C$105,$C39)&gt;1,"資料ID重複",IF($G39="","確認結果未入力",IF(AND($G39="未提出",$F39&lt;&gt;""),"状態矛盾：受領日あり",IF(AND($G39&lt;&gt;"未提出",$F39=""),"受領日要入力",IF(AND($F39&lt;&gt;"",$F39&gt;'はじめに'!$B$3),"受領日が未来",IF(AND($G39="内容確認済",OR($P39="",$Q39="",$E39="")),"確認記録不足",IF(AND($G39="内容確認済",$I39&lt;&gt;"なし"),"待ち先を再確認",IF(AND($F39&lt;&gt;"",$Q39&lt;&gt;"",$Q39&lt;$F39),"確認日の前後矛盾",IF(AND($M39&lt;&gt;"",$N39&lt;&gt;"",$M39&gt;$N39),"期限順序要確認",IF(AND($L39&lt;&gt;"",$M39&lt;&gt;"",$L39&gt;$M39),"期限順序要確認",IF(AND($G39&lt;&gt;"内容確認済",$M39&lt;&gt;"",$M39&lt;'はじめに'!$B$3),"内部期限超過",IF(AND($G39&lt;&gt;"内容確認済",$L39&lt;&gt;"",$L39&lt;'はじめに'!$B$3),"依頼期限超過","")))))))))))))))</x:f>
      </x:c>
    </x:row>
    <x:row r="40" ht="50" customHeight="1">
      <x:c r="A40" s="44"/>
      <x:c r="B40" s="37" t="str">
        <x:f>IF($A40="","",IFERROR(IF(VLOOKUP($A40,'案件_空欄'!$A$6:$P$25,2,FALSE)=0,"",VLOOKUP($A40,'案件_空欄'!$A$6:$P$25,2,FALSE)),"案件ID未登録"))</x:f>
      </x:c>
      <x:c r="C40" s="44"/>
      <x:c r="D40" s="44"/>
      <x:c r="E40" s="44"/>
      <x:c r="F40" s="46"/>
      <x:c r="G40" s="44"/>
      <x:c r="H40" s="44"/>
      <x:c r="I40" s="44"/>
      <x:c r="J40" s="44"/>
      <x:c r="K40" s="44"/>
      <x:c r="L40" s="48"/>
      <x:c r="M40" s="48"/>
      <x:c r="N40" s="41" t="str">
        <x:f>IF($A40="","",IFERROR(IF(VLOOKUP($A40,'案件_空欄'!$A$6:$P$25,6,FALSE)=0,"",VLOOKUP($A40,'案件_空欄'!$A$6:$P$25,6,FALSE)),"案件ID未登録"))</x:f>
      </x:c>
      <x:c r="O40" s="37" t="str">
        <x:f>IF($A40="","",IFERROR(IF(VLOOKUP($A40,'案件_空欄'!$A$6:$P$25,9,FALSE)=0,"",VLOOKUP($A40,'案件_空欄'!$A$6:$P$25,9,FALSE)),"案件ID未登録"))</x:f>
      </x:c>
      <x:c r="P40" s="44"/>
      <x:c r="Q40" s="46"/>
      <x:c r="R40" s="44"/>
      <x:c r="S40" s="46"/>
      <x:c r="T40" s="37" t="str">
        <x:f>IF($A40="","",IF($C40="","資料ID未入力",IF(COUNTIF('案件_空欄'!$A$6:$A$25,$A40)=0,"案件ID要確認",IF(COUNTIFS($A$6:$A$105,$A40,$C$6:$C$105,$C40)&gt;1,"資料ID重複",IF($G40="","確認結果未入力",IF(AND($G40="未提出",$F40&lt;&gt;""),"状態矛盾：受領日あり",IF(AND($G40&lt;&gt;"未提出",$F40=""),"受領日要入力",IF(AND($F40&lt;&gt;"",$F40&gt;'はじめに'!$B$3),"受領日が未来",IF(AND($G40="内容確認済",OR($P40="",$Q40="",$E40="")),"確認記録不足",IF(AND($G40="内容確認済",$I40&lt;&gt;"なし"),"待ち先を再確認",IF(AND($F40&lt;&gt;"",$Q40&lt;&gt;"",$Q40&lt;$F40),"確認日の前後矛盾",IF(AND($M40&lt;&gt;"",$N40&lt;&gt;"",$M40&gt;$N40),"期限順序要確認",IF(AND($L40&lt;&gt;"",$M40&lt;&gt;"",$L40&gt;$M40),"期限順序要確認",IF(AND($G40&lt;&gt;"内容確認済",$M40&lt;&gt;"",$M40&lt;'はじめに'!$B$3),"内部期限超過",IF(AND($G40&lt;&gt;"内容確認済",$L40&lt;&gt;"",$L40&lt;'はじめに'!$B$3),"依頼期限超過","")))))))))))))))</x:f>
      </x:c>
    </x:row>
    <x:row r="41" ht="50" customHeight="1">
      <x:c r="A41" s="44"/>
      <x:c r="B41" s="37" t="str">
        <x:f>IF($A41="","",IFERROR(IF(VLOOKUP($A41,'案件_空欄'!$A$6:$P$25,2,FALSE)=0,"",VLOOKUP($A41,'案件_空欄'!$A$6:$P$25,2,FALSE)),"案件ID未登録"))</x:f>
      </x:c>
      <x:c r="C41" s="44"/>
      <x:c r="D41" s="44"/>
      <x:c r="E41" s="44"/>
      <x:c r="F41" s="46"/>
      <x:c r="G41" s="44"/>
      <x:c r="H41" s="44"/>
      <x:c r="I41" s="44"/>
      <x:c r="J41" s="44"/>
      <x:c r="K41" s="44"/>
      <x:c r="L41" s="48"/>
      <x:c r="M41" s="48"/>
      <x:c r="N41" s="41" t="str">
        <x:f>IF($A41="","",IFERROR(IF(VLOOKUP($A41,'案件_空欄'!$A$6:$P$25,6,FALSE)=0,"",VLOOKUP($A41,'案件_空欄'!$A$6:$P$25,6,FALSE)),"案件ID未登録"))</x:f>
      </x:c>
      <x:c r="O41" s="37" t="str">
        <x:f>IF($A41="","",IFERROR(IF(VLOOKUP($A41,'案件_空欄'!$A$6:$P$25,9,FALSE)=0,"",VLOOKUP($A41,'案件_空欄'!$A$6:$P$25,9,FALSE)),"案件ID未登録"))</x:f>
      </x:c>
      <x:c r="P41" s="44"/>
      <x:c r="Q41" s="46"/>
      <x:c r="R41" s="44"/>
      <x:c r="S41" s="46"/>
      <x:c r="T41" s="37" t="str">
        <x:f>IF($A41="","",IF($C41="","資料ID未入力",IF(COUNTIF('案件_空欄'!$A$6:$A$25,$A41)=0,"案件ID要確認",IF(COUNTIFS($A$6:$A$105,$A41,$C$6:$C$105,$C41)&gt;1,"資料ID重複",IF($G41="","確認結果未入力",IF(AND($G41="未提出",$F41&lt;&gt;""),"状態矛盾：受領日あり",IF(AND($G41&lt;&gt;"未提出",$F41=""),"受領日要入力",IF(AND($F41&lt;&gt;"",$F41&gt;'はじめに'!$B$3),"受領日が未来",IF(AND($G41="内容確認済",OR($P41="",$Q41="",$E41="")),"確認記録不足",IF(AND($G41="内容確認済",$I41&lt;&gt;"なし"),"待ち先を再確認",IF(AND($F41&lt;&gt;"",$Q41&lt;&gt;"",$Q41&lt;$F41),"確認日の前後矛盾",IF(AND($M41&lt;&gt;"",$N41&lt;&gt;"",$M41&gt;$N41),"期限順序要確認",IF(AND($L41&lt;&gt;"",$M41&lt;&gt;"",$L41&gt;$M41),"期限順序要確認",IF(AND($G41&lt;&gt;"内容確認済",$M41&lt;&gt;"",$M41&lt;'はじめに'!$B$3),"内部期限超過",IF(AND($G41&lt;&gt;"内容確認済",$L41&lt;&gt;"",$L41&lt;'はじめに'!$B$3),"依頼期限超過","")))))))))))))))</x:f>
      </x:c>
    </x:row>
    <x:row r="42" ht="50" customHeight="1">
      <x:c r="A42" s="44"/>
      <x:c r="B42" s="37" t="str">
        <x:f>IF($A42="","",IFERROR(IF(VLOOKUP($A42,'案件_空欄'!$A$6:$P$25,2,FALSE)=0,"",VLOOKUP($A42,'案件_空欄'!$A$6:$P$25,2,FALSE)),"案件ID未登録"))</x:f>
      </x:c>
      <x:c r="C42" s="44"/>
      <x:c r="D42" s="44"/>
      <x:c r="E42" s="44"/>
      <x:c r="F42" s="46"/>
      <x:c r="G42" s="44"/>
      <x:c r="H42" s="44"/>
      <x:c r="I42" s="44"/>
      <x:c r="J42" s="44"/>
      <x:c r="K42" s="44"/>
      <x:c r="L42" s="48"/>
      <x:c r="M42" s="48"/>
      <x:c r="N42" s="41" t="str">
        <x:f>IF($A42="","",IFERROR(IF(VLOOKUP($A42,'案件_空欄'!$A$6:$P$25,6,FALSE)=0,"",VLOOKUP($A42,'案件_空欄'!$A$6:$P$25,6,FALSE)),"案件ID未登録"))</x:f>
      </x:c>
      <x:c r="O42" s="37" t="str">
        <x:f>IF($A42="","",IFERROR(IF(VLOOKUP($A42,'案件_空欄'!$A$6:$P$25,9,FALSE)=0,"",VLOOKUP($A42,'案件_空欄'!$A$6:$P$25,9,FALSE)),"案件ID未登録"))</x:f>
      </x:c>
      <x:c r="P42" s="44"/>
      <x:c r="Q42" s="46"/>
      <x:c r="R42" s="44"/>
      <x:c r="S42" s="46"/>
      <x:c r="T42" s="37" t="str">
        <x:f>IF($A42="","",IF($C42="","資料ID未入力",IF(COUNTIF('案件_空欄'!$A$6:$A$25,$A42)=0,"案件ID要確認",IF(COUNTIFS($A$6:$A$105,$A42,$C$6:$C$105,$C42)&gt;1,"資料ID重複",IF($G42="","確認結果未入力",IF(AND($G42="未提出",$F42&lt;&gt;""),"状態矛盾：受領日あり",IF(AND($G42&lt;&gt;"未提出",$F42=""),"受領日要入力",IF(AND($F42&lt;&gt;"",$F42&gt;'はじめに'!$B$3),"受領日が未来",IF(AND($G42="内容確認済",OR($P42="",$Q42="",$E42="")),"確認記録不足",IF(AND($G42="内容確認済",$I42&lt;&gt;"なし"),"待ち先を再確認",IF(AND($F42&lt;&gt;"",$Q42&lt;&gt;"",$Q42&lt;$F42),"確認日の前後矛盾",IF(AND($M42&lt;&gt;"",$N42&lt;&gt;"",$M42&gt;$N42),"期限順序要確認",IF(AND($L42&lt;&gt;"",$M42&lt;&gt;"",$L42&gt;$M42),"期限順序要確認",IF(AND($G42&lt;&gt;"内容確認済",$M42&lt;&gt;"",$M42&lt;'はじめに'!$B$3),"内部期限超過",IF(AND($G42&lt;&gt;"内容確認済",$L42&lt;&gt;"",$L42&lt;'はじめに'!$B$3),"依頼期限超過","")))))))))))))))</x:f>
      </x:c>
    </x:row>
    <x:row r="43" ht="50" customHeight="1">
      <x:c r="A43" s="44"/>
      <x:c r="B43" s="37" t="str">
        <x:f>IF($A43="","",IFERROR(IF(VLOOKUP($A43,'案件_空欄'!$A$6:$P$25,2,FALSE)=0,"",VLOOKUP($A43,'案件_空欄'!$A$6:$P$25,2,FALSE)),"案件ID未登録"))</x:f>
      </x:c>
      <x:c r="C43" s="44"/>
      <x:c r="D43" s="44"/>
      <x:c r="E43" s="44"/>
      <x:c r="F43" s="46"/>
      <x:c r="G43" s="44"/>
      <x:c r="H43" s="44"/>
      <x:c r="I43" s="44"/>
      <x:c r="J43" s="44"/>
      <x:c r="K43" s="44"/>
      <x:c r="L43" s="48"/>
      <x:c r="M43" s="48"/>
      <x:c r="N43" s="41" t="str">
        <x:f>IF($A43="","",IFERROR(IF(VLOOKUP($A43,'案件_空欄'!$A$6:$P$25,6,FALSE)=0,"",VLOOKUP($A43,'案件_空欄'!$A$6:$P$25,6,FALSE)),"案件ID未登録"))</x:f>
      </x:c>
      <x:c r="O43" s="37" t="str">
        <x:f>IF($A43="","",IFERROR(IF(VLOOKUP($A43,'案件_空欄'!$A$6:$P$25,9,FALSE)=0,"",VLOOKUP($A43,'案件_空欄'!$A$6:$P$25,9,FALSE)),"案件ID未登録"))</x:f>
      </x:c>
      <x:c r="P43" s="44"/>
      <x:c r="Q43" s="46"/>
      <x:c r="R43" s="44"/>
      <x:c r="S43" s="46"/>
      <x:c r="T43" s="37" t="str">
        <x:f>IF($A43="","",IF($C43="","資料ID未入力",IF(COUNTIF('案件_空欄'!$A$6:$A$25,$A43)=0,"案件ID要確認",IF(COUNTIFS($A$6:$A$105,$A43,$C$6:$C$105,$C43)&gt;1,"資料ID重複",IF($G43="","確認結果未入力",IF(AND($G43="未提出",$F43&lt;&gt;""),"状態矛盾：受領日あり",IF(AND($G43&lt;&gt;"未提出",$F43=""),"受領日要入力",IF(AND($F43&lt;&gt;"",$F43&gt;'はじめに'!$B$3),"受領日が未来",IF(AND($G43="内容確認済",OR($P43="",$Q43="",$E43="")),"確認記録不足",IF(AND($G43="内容確認済",$I43&lt;&gt;"なし"),"待ち先を再確認",IF(AND($F43&lt;&gt;"",$Q43&lt;&gt;"",$Q43&lt;$F43),"確認日の前後矛盾",IF(AND($M43&lt;&gt;"",$N43&lt;&gt;"",$M43&gt;$N43),"期限順序要確認",IF(AND($L43&lt;&gt;"",$M43&lt;&gt;"",$L43&gt;$M43),"期限順序要確認",IF(AND($G43&lt;&gt;"内容確認済",$M43&lt;&gt;"",$M43&lt;'はじめに'!$B$3),"内部期限超過",IF(AND($G43&lt;&gt;"内容確認済",$L43&lt;&gt;"",$L43&lt;'はじめに'!$B$3),"依頼期限超過","")))))))))))))))</x:f>
      </x:c>
    </x:row>
    <x:row r="44" ht="50" customHeight="1">
      <x:c r="A44" s="44"/>
      <x:c r="B44" s="37" t="str">
        <x:f>IF($A44="","",IFERROR(IF(VLOOKUP($A44,'案件_空欄'!$A$6:$P$25,2,FALSE)=0,"",VLOOKUP($A44,'案件_空欄'!$A$6:$P$25,2,FALSE)),"案件ID未登録"))</x:f>
      </x:c>
      <x:c r="C44" s="44"/>
      <x:c r="D44" s="44"/>
      <x:c r="E44" s="44"/>
      <x:c r="F44" s="46"/>
      <x:c r="G44" s="44"/>
      <x:c r="H44" s="44"/>
      <x:c r="I44" s="44"/>
      <x:c r="J44" s="44"/>
      <x:c r="K44" s="44"/>
      <x:c r="L44" s="48"/>
      <x:c r="M44" s="48"/>
      <x:c r="N44" s="41" t="str">
        <x:f>IF($A44="","",IFERROR(IF(VLOOKUP($A44,'案件_空欄'!$A$6:$P$25,6,FALSE)=0,"",VLOOKUP($A44,'案件_空欄'!$A$6:$P$25,6,FALSE)),"案件ID未登録"))</x:f>
      </x:c>
      <x:c r="O44" s="37" t="str">
        <x:f>IF($A44="","",IFERROR(IF(VLOOKUP($A44,'案件_空欄'!$A$6:$P$25,9,FALSE)=0,"",VLOOKUP($A44,'案件_空欄'!$A$6:$P$25,9,FALSE)),"案件ID未登録"))</x:f>
      </x:c>
      <x:c r="P44" s="44"/>
      <x:c r="Q44" s="46"/>
      <x:c r="R44" s="44"/>
      <x:c r="S44" s="46"/>
      <x:c r="T44" s="37" t="str">
        <x:f>IF($A44="","",IF($C44="","資料ID未入力",IF(COUNTIF('案件_空欄'!$A$6:$A$25,$A44)=0,"案件ID要確認",IF(COUNTIFS($A$6:$A$105,$A44,$C$6:$C$105,$C44)&gt;1,"資料ID重複",IF($G44="","確認結果未入力",IF(AND($G44="未提出",$F44&lt;&gt;""),"状態矛盾：受領日あり",IF(AND($G44&lt;&gt;"未提出",$F44=""),"受領日要入力",IF(AND($F44&lt;&gt;"",$F44&gt;'はじめに'!$B$3),"受領日が未来",IF(AND($G44="内容確認済",OR($P44="",$Q44="",$E44="")),"確認記録不足",IF(AND($G44="内容確認済",$I44&lt;&gt;"なし"),"待ち先を再確認",IF(AND($F44&lt;&gt;"",$Q44&lt;&gt;"",$Q44&lt;$F44),"確認日の前後矛盾",IF(AND($M44&lt;&gt;"",$N44&lt;&gt;"",$M44&gt;$N44),"期限順序要確認",IF(AND($L44&lt;&gt;"",$M44&lt;&gt;"",$L44&gt;$M44),"期限順序要確認",IF(AND($G44&lt;&gt;"内容確認済",$M44&lt;&gt;"",$M44&lt;'はじめに'!$B$3),"内部期限超過",IF(AND($G44&lt;&gt;"内容確認済",$L44&lt;&gt;"",$L44&lt;'はじめに'!$B$3),"依頼期限超過","")))))))))))))))</x:f>
      </x:c>
    </x:row>
    <x:row r="45" ht="50" customHeight="1">
      <x:c r="A45" s="44"/>
      <x:c r="B45" s="37" t="str">
        <x:f>IF($A45="","",IFERROR(IF(VLOOKUP($A45,'案件_空欄'!$A$6:$P$25,2,FALSE)=0,"",VLOOKUP($A45,'案件_空欄'!$A$6:$P$25,2,FALSE)),"案件ID未登録"))</x:f>
      </x:c>
      <x:c r="C45" s="44"/>
      <x:c r="D45" s="44"/>
      <x:c r="E45" s="44"/>
      <x:c r="F45" s="46"/>
      <x:c r="G45" s="44"/>
      <x:c r="H45" s="44"/>
      <x:c r="I45" s="44"/>
      <x:c r="J45" s="44"/>
      <x:c r="K45" s="44"/>
      <x:c r="L45" s="48"/>
      <x:c r="M45" s="48"/>
      <x:c r="N45" s="41" t="str">
        <x:f>IF($A45="","",IFERROR(IF(VLOOKUP($A45,'案件_空欄'!$A$6:$P$25,6,FALSE)=0,"",VLOOKUP($A45,'案件_空欄'!$A$6:$P$25,6,FALSE)),"案件ID未登録"))</x:f>
      </x:c>
      <x:c r="O45" s="37" t="str">
        <x:f>IF($A45="","",IFERROR(IF(VLOOKUP($A45,'案件_空欄'!$A$6:$P$25,9,FALSE)=0,"",VLOOKUP($A45,'案件_空欄'!$A$6:$P$25,9,FALSE)),"案件ID未登録"))</x:f>
      </x:c>
      <x:c r="P45" s="44"/>
      <x:c r="Q45" s="46"/>
      <x:c r="R45" s="44"/>
      <x:c r="S45" s="46"/>
      <x:c r="T45" s="37" t="str">
        <x:f>IF($A45="","",IF($C45="","資料ID未入力",IF(COUNTIF('案件_空欄'!$A$6:$A$25,$A45)=0,"案件ID要確認",IF(COUNTIFS($A$6:$A$105,$A45,$C$6:$C$105,$C45)&gt;1,"資料ID重複",IF($G45="","確認結果未入力",IF(AND($G45="未提出",$F45&lt;&gt;""),"状態矛盾：受領日あり",IF(AND($G45&lt;&gt;"未提出",$F45=""),"受領日要入力",IF(AND($F45&lt;&gt;"",$F45&gt;'はじめに'!$B$3),"受領日が未来",IF(AND($G45="内容確認済",OR($P45="",$Q45="",$E45="")),"確認記録不足",IF(AND($G45="内容確認済",$I45&lt;&gt;"なし"),"待ち先を再確認",IF(AND($F45&lt;&gt;"",$Q45&lt;&gt;"",$Q45&lt;$F45),"確認日の前後矛盾",IF(AND($M45&lt;&gt;"",$N45&lt;&gt;"",$M45&gt;$N45),"期限順序要確認",IF(AND($L45&lt;&gt;"",$M45&lt;&gt;"",$L45&gt;$M45),"期限順序要確認",IF(AND($G45&lt;&gt;"内容確認済",$M45&lt;&gt;"",$M45&lt;'はじめに'!$B$3),"内部期限超過",IF(AND($G45&lt;&gt;"内容確認済",$L45&lt;&gt;"",$L45&lt;'はじめに'!$B$3),"依頼期限超過","")))))))))))))))</x:f>
      </x:c>
    </x:row>
    <x:row r="46" ht="50" customHeight="1">
      <x:c r="A46" s="44"/>
      <x:c r="B46" s="37" t="str">
        <x:f>IF($A46="","",IFERROR(IF(VLOOKUP($A46,'案件_空欄'!$A$6:$P$25,2,FALSE)=0,"",VLOOKUP($A46,'案件_空欄'!$A$6:$P$25,2,FALSE)),"案件ID未登録"))</x:f>
      </x:c>
      <x:c r="C46" s="44"/>
      <x:c r="D46" s="44"/>
      <x:c r="E46" s="44"/>
      <x:c r="F46" s="46"/>
      <x:c r="G46" s="44"/>
      <x:c r="H46" s="44"/>
      <x:c r="I46" s="44"/>
      <x:c r="J46" s="44"/>
      <x:c r="K46" s="44"/>
      <x:c r="L46" s="48"/>
      <x:c r="M46" s="48"/>
      <x:c r="N46" s="41" t="str">
        <x:f>IF($A46="","",IFERROR(IF(VLOOKUP($A46,'案件_空欄'!$A$6:$P$25,6,FALSE)=0,"",VLOOKUP($A46,'案件_空欄'!$A$6:$P$25,6,FALSE)),"案件ID未登録"))</x:f>
      </x:c>
      <x:c r="O46" s="37" t="str">
        <x:f>IF($A46="","",IFERROR(IF(VLOOKUP($A46,'案件_空欄'!$A$6:$P$25,9,FALSE)=0,"",VLOOKUP($A46,'案件_空欄'!$A$6:$P$25,9,FALSE)),"案件ID未登録"))</x:f>
      </x:c>
      <x:c r="P46" s="44"/>
      <x:c r="Q46" s="46"/>
      <x:c r="R46" s="44"/>
      <x:c r="S46" s="46"/>
      <x:c r="T46" s="37" t="str">
        <x:f>IF($A46="","",IF($C46="","資料ID未入力",IF(COUNTIF('案件_空欄'!$A$6:$A$25,$A46)=0,"案件ID要確認",IF(COUNTIFS($A$6:$A$105,$A46,$C$6:$C$105,$C46)&gt;1,"資料ID重複",IF($G46="","確認結果未入力",IF(AND($G46="未提出",$F46&lt;&gt;""),"状態矛盾：受領日あり",IF(AND($G46&lt;&gt;"未提出",$F46=""),"受領日要入力",IF(AND($F46&lt;&gt;"",$F46&gt;'はじめに'!$B$3),"受領日が未来",IF(AND($G46="内容確認済",OR($P46="",$Q46="",$E46="")),"確認記録不足",IF(AND($G46="内容確認済",$I46&lt;&gt;"なし"),"待ち先を再確認",IF(AND($F46&lt;&gt;"",$Q46&lt;&gt;"",$Q46&lt;$F46),"確認日の前後矛盾",IF(AND($M46&lt;&gt;"",$N46&lt;&gt;"",$M46&gt;$N46),"期限順序要確認",IF(AND($L46&lt;&gt;"",$M46&lt;&gt;"",$L46&gt;$M46),"期限順序要確認",IF(AND($G46&lt;&gt;"内容確認済",$M46&lt;&gt;"",$M46&lt;'はじめに'!$B$3),"内部期限超過",IF(AND($G46&lt;&gt;"内容確認済",$L46&lt;&gt;"",$L46&lt;'はじめに'!$B$3),"依頼期限超過","")))))))))))))))</x:f>
      </x:c>
    </x:row>
    <x:row r="47" ht="50" customHeight="1">
      <x:c r="A47" s="44"/>
      <x:c r="B47" s="37" t="str">
        <x:f>IF($A47="","",IFERROR(IF(VLOOKUP($A47,'案件_空欄'!$A$6:$P$25,2,FALSE)=0,"",VLOOKUP($A47,'案件_空欄'!$A$6:$P$25,2,FALSE)),"案件ID未登録"))</x:f>
      </x:c>
      <x:c r="C47" s="44"/>
      <x:c r="D47" s="44"/>
      <x:c r="E47" s="44"/>
      <x:c r="F47" s="46"/>
      <x:c r="G47" s="44"/>
      <x:c r="H47" s="44"/>
      <x:c r="I47" s="44"/>
      <x:c r="J47" s="44"/>
      <x:c r="K47" s="44"/>
      <x:c r="L47" s="48"/>
      <x:c r="M47" s="48"/>
      <x:c r="N47" s="41" t="str">
        <x:f>IF($A47="","",IFERROR(IF(VLOOKUP($A47,'案件_空欄'!$A$6:$P$25,6,FALSE)=0,"",VLOOKUP($A47,'案件_空欄'!$A$6:$P$25,6,FALSE)),"案件ID未登録"))</x:f>
      </x:c>
      <x:c r="O47" s="37" t="str">
        <x:f>IF($A47="","",IFERROR(IF(VLOOKUP($A47,'案件_空欄'!$A$6:$P$25,9,FALSE)=0,"",VLOOKUP($A47,'案件_空欄'!$A$6:$P$25,9,FALSE)),"案件ID未登録"))</x:f>
      </x:c>
      <x:c r="P47" s="44"/>
      <x:c r="Q47" s="46"/>
      <x:c r="R47" s="44"/>
      <x:c r="S47" s="46"/>
      <x:c r="T47" s="37" t="str">
        <x:f>IF($A47="","",IF($C47="","資料ID未入力",IF(COUNTIF('案件_空欄'!$A$6:$A$25,$A47)=0,"案件ID要確認",IF(COUNTIFS($A$6:$A$105,$A47,$C$6:$C$105,$C47)&gt;1,"資料ID重複",IF($G47="","確認結果未入力",IF(AND($G47="未提出",$F47&lt;&gt;""),"状態矛盾：受領日あり",IF(AND($G47&lt;&gt;"未提出",$F47=""),"受領日要入力",IF(AND($F47&lt;&gt;"",$F47&gt;'はじめに'!$B$3),"受領日が未来",IF(AND($G47="内容確認済",OR($P47="",$Q47="",$E47="")),"確認記録不足",IF(AND($G47="内容確認済",$I47&lt;&gt;"なし"),"待ち先を再確認",IF(AND($F47&lt;&gt;"",$Q47&lt;&gt;"",$Q47&lt;$F47),"確認日の前後矛盾",IF(AND($M47&lt;&gt;"",$N47&lt;&gt;"",$M47&gt;$N47),"期限順序要確認",IF(AND($L47&lt;&gt;"",$M47&lt;&gt;"",$L47&gt;$M47),"期限順序要確認",IF(AND($G47&lt;&gt;"内容確認済",$M47&lt;&gt;"",$M47&lt;'はじめに'!$B$3),"内部期限超過",IF(AND($G47&lt;&gt;"内容確認済",$L47&lt;&gt;"",$L47&lt;'はじめに'!$B$3),"依頼期限超過","")))))))))))))))</x:f>
      </x:c>
    </x:row>
    <x:row r="48" ht="50" customHeight="1">
      <x:c r="A48" s="44"/>
      <x:c r="B48" s="37" t="str">
        <x:f>IF($A48="","",IFERROR(IF(VLOOKUP($A48,'案件_空欄'!$A$6:$P$25,2,FALSE)=0,"",VLOOKUP($A48,'案件_空欄'!$A$6:$P$25,2,FALSE)),"案件ID未登録"))</x:f>
      </x:c>
      <x:c r="C48" s="44"/>
      <x:c r="D48" s="44"/>
      <x:c r="E48" s="44"/>
      <x:c r="F48" s="46"/>
      <x:c r="G48" s="44"/>
      <x:c r="H48" s="44"/>
      <x:c r="I48" s="44"/>
      <x:c r="J48" s="44"/>
      <x:c r="K48" s="44"/>
      <x:c r="L48" s="48"/>
      <x:c r="M48" s="48"/>
      <x:c r="N48" s="41" t="str">
        <x:f>IF($A48="","",IFERROR(IF(VLOOKUP($A48,'案件_空欄'!$A$6:$P$25,6,FALSE)=0,"",VLOOKUP($A48,'案件_空欄'!$A$6:$P$25,6,FALSE)),"案件ID未登録"))</x:f>
      </x:c>
      <x:c r="O48" s="37" t="str">
        <x:f>IF($A48="","",IFERROR(IF(VLOOKUP($A48,'案件_空欄'!$A$6:$P$25,9,FALSE)=0,"",VLOOKUP($A48,'案件_空欄'!$A$6:$P$25,9,FALSE)),"案件ID未登録"))</x:f>
      </x:c>
      <x:c r="P48" s="44"/>
      <x:c r="Q48" s="46"/>
      <x:c r="R48" s="44"/>
      <x:c r="S48" s="46"/>
      <x:c r="T48" s="37" t="str">
        <x:f>IF($A48="","",IF($C48="","資料ID未入力",IF(COUNTIF('案件_空欄'!$A$6:$A$25,$A48)=0,"案件ID要確認",IF(COUNTIFS($A$6:$A$105,$A48,$C$6:$C$105,$C48)&gt;1,"資料ID重複",IF($G48="","確認結果未入力",IF(AND($G48="未提出",$F48&lt;&gt;""),"状態矛盾：受領日あり",IF(AND($G48&lt;&gt;"未提出",$F48=""),"受領日要入力",IF(AND($F48&lt;&gt;"",$F48&gt;'はじめに'!$B$3),"受領日が未来",IF(AND($G48="内容確認済",OR($P48="",$Q48="",$E48="")),"確認記録不足",IF(AND($G48="内容確認済",$I48&lt;&gt;"なし"),"待ち先を再確認",IF(AND($F48&lt;&gt;"",$Q48&lt;&gt;"",$Q48&lt;$F48),"確認日の前後矛盾",IF(AND($M48&lt;&gt;"",$N48&lt;&gt;"",$M48&gt;$N48),"期限順序要確認",IF(AND($L48&lt;&gt;"",$M48&lt;&gt;"",$L48&gt;$M48),"期限順序要確認",IF(AND($G48&lt;&gt;"内容確認済",$M48&lt;&gt;"",$M48&lt;'はじめに'!$B$3),"内部期限超過",IF(AND($G48&lt;&gt;"内容確認済",$L48&lt;&gt;"",$L48&lt;'はじめに'!$B$3),"依頼期限超過","")))))))))))))))</x:f>
      </x:c>
    </x:row>
    <x:row r="49" ht="50" customHeight="1">
      <x:c r="A49" s="44"/>
      <x:c r="B49" s="37" t="str">
        <x:f>IF($A49="","",IFERROR(IF(VLOOKUP($A49,'案件_空欄'!$A$6:$P$25,2,FALSE)=0,"",VLOOKUP($A49,'案件_空欄'!$A$6:$P$25,2,FALSE)),"案件ID未登録"))</x:f>
      </x:c>
      <x:c r="C49" s="44"/>
      <x:c r="D49" s="44"/>
      <x:c r="E49" s="44"/>
      <x:c r="F49" s="46"/>
      <x:c r="G49" s="44"/>
      <x:c r="H49" s="44"/>
      <x:c r="I49" s="44"/>
      <x:c r="J49" s="44"/>
      <x:c r="K49" s="44"/>
      <x:c r="L49" s="48"/>
      <x:c r="M49" s="48"/>
      <x:c r="N49" s="41" t="str">
        <x:f>IF($A49="","",IFERROR(IF(VLOOKUP($A49,'案件_空欄'!$A$6:$P$25,6,FALSE)=0,"",VLOOKUP($A49,'案件_空欄'!$A$6:$P$25,6,FALSE)),"案件ID未登録"))</x:f>
      </x:c>
      <x:c r="O49" s="37" t="str">
        <x:f>IF($A49="","",IFERROR(IF(VLOOKUP($A49,'案件_空欄'!$A$6:$P$25,9,FALSE)=0,"",VLOOKUP($A49,'案件_空欄'!$A$6:$P$25,9,FALSE)),"案件ID未登録"))</x:f>
      </x:c>
      <x:c r="P49" s="44"/>
      <x:c r="Q49" s="46"/>
      <x:c r="R49" s="44"/>
      <x:c r="S49" s="46"/>
      <x:c r="T49" s="37" t="str">
        <x:f>IF($A49="","",IF($C49="","資料ID未入力",IF(COUNTIF('案件_空欄'!$A$6:$A$25,$A49)=0,"案件ID要確認",IF(COUNTIFS($A$6:$A$105,$A49,$C$6:$C$105,$C49)&gt;1,"資料ID重複",IF($G49="","確認結果未入力",IF(AND($G49="未提出",$F49&lt;&gt;""),"状態矛盾：受領日あり",IF(AND($G49&lt;&gt;"未提出",$F49=""),"受領日要入力",IF(AND($F49&lt;&gt;"",$F49&gt;'はじめに'!$B$3),"受領日が未来",IF(AND($G49="内容確認済",OR($P49="",$Q49="",$E49="")),"確認記録不足",IF(AND($G49="内容確認済",$I49&lt;&gt;"なし"),"待ち先を再確認",IF(AND($F49&lt;&gt;"",$Q49&lt;&gt;"",$Q49&lt;$F49),"確認日の前後矛盾",IF(AND($M49&lt;&gt;"",$N49&lt;&gt;"",$M49&gt;$N49),"期限順序要確認",IF(AND($L49&lt;&gt;"",$M49&lt;&gt;"",$L49&gt;$M49),"期限順序要確認",IF(AND($G49&lt;&gt;"内容確認済",$M49&lt;&gt;"",$M49&lt;'はじめに'!$B$3),"内部期限超過",IF(AND($G49&lt;&gt;"内容確認済",$L49&lt;&gt;"",$L49&lt;'はじめに'!$B$3),"依頼期限超過","")))))))))))))))</x:f>
      </x:c>
    </x:row>
    <x:row r="50" ht="50" customHeight="1">
      <x:c r="A50" s="44"/>
      <x:c r="B50" s="37" t="str">
        <x:f>IF($A50="","",IFERROR(IF(VLOOKUP($A50,'案件_空欄'!$A$6:$P$25,2,FALSE)=0,"",VLOOKUP($A50,'案件_空欄'!$A$6:$P$25,2,FALSE)),"案件ID未登録"))</x:f>
      </x:c>
      <x:c r="C50" s="44"/>
      <x:c r="D50" s="44"/>
      <x:c r="E50" s="44"/>
      <x:c r="F50" s="46"/>
      <x:c r="G50" s="44"/>
      <x:c r="H50" s="44"/>
      <x:c r="I50" s="44"/>
      <x:c r="J50" s="44"/>
      <x:c r="K50" s="44"/>
      <x:c r="L50" s="48"/>
      <x:c r="M50" s="48"/>
      <x:c r="N50" s="41" t="str">
        <x:f>IF($A50="","",IFERROR(IF(VLOOKUP($A50,'案件_空欄'!$A$6:$P$25,6,FALSE)=0,"",VLOOKUP($A50,'案件_空欄'!$A$6:$P$25,6,FALSE)),"案件ID未登録"))</x:f>
      </x:c>
      <x:c r="O50" s="37" t="str">
        <x:f>IF($A50="","",IFERROR(IF(VLOOKUP($A50,'案件_空欄'!$A$6:$P$25,9,FALSE)=0,"",VLOOKUP($A50,'案件_空欄'!$A$6:$P$25,9,FALSE)),"案件ID未登録"))</x:f>
      </x:c>
      <x:c r="P50" s="44"/>
      <x:c r="Q50" s="46"/>
      <x:c r="R50" s="44"/>
      <x:c r="S50" s="46"/>
      <x:c r="T50" s="37" t="str">
        <x:f>IF($A50="","",IF($C50="","資料ID未入力",IF(COUNTIF('案件_空欄'!$A$6:$A$25,$A50)=0,"案件ID要確認",IF(COUNTIFS($A$6:$A$105,$A50,$C$6:$C$105,$C50)&gt;1,"資料ID重複",IF($G50="","確認結果未入力",IF(AND($G50="未提出",$F50&lt;&gt;""),"状態矛盾：受領日あり",IF(AND($G50&lt;&gt;"未提出",$F50=""),"受領日要入力",IF(AND($F50&lt;&gt;"",$F50&gt;'はじめに'!$B$3),"受領日が未来",IF(AND($G50="内容確認済",OR($P50="",$Q50="",$E50="")),"確認記録不足",IF(AND($G50="内容確認済",$I50&lt;&gt;"なし"),"待ち先を再確認",IF(AND($F50&lt;&gt;"",$Q50&lt;&gt;"",$Q50&lt;$F50),"確認日の前後矛盾",IF(AND($M50&lt;&gt;"",$N50&lt;&gt;"",$M50&gt;$N50),"期限順序要確認",IF(AND($L50&lt;&gt;"",$M50&lt;&gt;"",$L50&gt;$M50),"期限順序要確認",IF(AND($G50&lt;&gt;"内容確認済",$M50&lt;&gt;"",$M50&lt;'はじめに'!$B$3),"内部期限超過",IF(AND($G50&lt;&gt;"内容確認済",$L50&lt;&gt;"",$L50&lt;'はじめに'!$B$3),"依頼期限超過","")))))))))))))))</x:f>
      </x:c>
    </x:row>
    <x:row r="51" ht="50" customHeight="1">
      <x:c r="A51" s="44"/>
      <x:c r="B51" s="37" t="str">
        <x:f>IF($A51="","",IFERROR(IF(VLOOKUP($A51,'案件_空欄'!$A$6:$P$25,2,FALSE)=0,"",VLOOKUP($A51,'案件_空欄'!$A$6:$P$25,2,FALSE)),"案件ID未登録"))</x:f>
      </x:c>
      <x:c r="C51" s="44"/>
      <x:c r="D51" s="44"/>
      <x:c r="E51" s="44"/>
      <x:c r="F51" s="46"/>
      <x:c r="G51" s="44"/>
      <x:c r="H51" s="44"/>
      <x:c r="I51" s="44"/>
      <x:c r="J51" s="44"/>
      <x:c r="K51" s="44"/>
      <x:c r="L51" s="48"/>
      <x:c r="M51" s="48"/>
      <x:c r="N51" s="41" t="str">
        <x:f>IF($A51="","",IFERROR(IF(VLOOKUP($A51,'案件_空欄'!$A$6:$P$25,6,FALSE)=0,"",VLOOKUP($A51,'案件_空欄'!$A$6:$P$25,6,FALSE)),"案件ID未登録"))</x:f>
      </x:c>
      <x:c r="O51" s="37" t="str">
        <x:f>IF($A51="","",IFERROR(IF(VLOOKUP($A51,'案件_空欄'!$A$6:$P$25,9,FALSE)=0,"",VLOOKUP($A51,'案件_空欄'!$A$6:$P$25,9,FALSE)),"案件ID未登録"))</x:f>
      </x:c>
      <x:c r="P51" s="44"/>
      <x:c r="Q51" s="46"/>
      <x:c r="R51" s="44"/>
      <x:c r="S51" s="46"/>
      <x:c r="T51" s="37" t="str">
        <x:f>IF($A51="","",IF($C51="","資料ID未入力",IF(COUNTIF('案件_空欄'!$A$6:$A$25,$A51)=0,"案件ID要確認",IF(COUNTIFS($A$6:$A$105,$A51,$C$6:$C$105,$C51)&gt;1,"資料ID重複",IF($G51="","確認結果未入力",IF(AND($G51="未提出",$F51&lt;&gt;""),"状態矛盾：受領日あり",IF(AND($G51&lt;&gt;"未提出",$F51=""),"受領日要入力",IF(AND($F51&lt;&gt;"",$F51&gt;'はじめに'!$B$3),"受領日が未来",IF(AND($G51="内容確認済",OR($P51="",$Q51="",$E51="")),"確認記録不足",IF(AND($G51="内容確認済",$I51&lt;&gt;"なし"),"待ち先を再確認",IF(AND($F51&lt;&gt;"",$Q51&lt;&gt;"",$Q51&lt;$F51),"確認日の前後矛盾",IF(AND($M51&lt;&gt;"",$N51&lt;&gt;"",$M51&gt;$N51),"期限順序要確認",IF(AND($L51&lt;&gt;"",$M51&lt;&gt;"",$L51&gt;$M51),"期限順序要確認",IF(AND($G51&lt;&gt;"内容確認済",$M51&lt;&gt;"",$M51&lt;'はじめに'!$B$3),"内部期限超過",IF(AND($G51&lt;&gt;"内容確認済",$L51&lt;&gt;"",$L51&lt;'はじめに'!$B$3),"依頼期限超過","")))))))))))))))</x:f>
      </x:c>
    </x:row>
    <x:row r="52" ht="50" customHeight="1">
      <x:c r="A52" s="44"/>
      <x:c r="B52" s="37" t="str">
        <x:f>IF($A52="","",IFERROR(IF(VLOOKUP($A52,'案件_空欄'!$A$6:$P$25,2,FALSE)=0,"",VLOOKUP($A52,'案件_空欄'!$A$6:$P$25,2,FALSE)),"案件ID未登録"))</x:f>
      </x:c>
      <x:c r="C52" s="44"/>
      <x:c r="D52" s="44"/>
      <x:c r="E52" s="44"/>
      <x:c r="F52" s="46"/>
      <x:c r="G52" s="44"/>
      <x:c r="H52" s="44"/>
      <x:c r="I52" s="44"/>
      <x:c r="J52" s="44"/>
      <x:c r="K52" s="44"/>
      <x:c r="L52" s="48"/>
      <x:c r="M52" s="48"/>
      <x:c r="N52" s="41" t="str">
        <x:f>IF($A52="","",IFERROR(IF(VLOOKUP($A52,'案件_空欄'!$A$6:$P$25,6,FALSE)=0,"",VLOOKUP($A52,'案件_空欄'!$A$6:$P$25,6,FALSE)),"案件ID未登録"))</x:f>
      </x:c>
      <x:c r="O52" s="37" t="str">
        <x:f>IF($A52="","",IFERROR(IF(VLOOKUP($A52,'案件_空欄'!$A$6:$P$25,9,FALSE)=0,"",VLOOKUP($A52,'案件_空欄'!$A$6:$P$25,9,FALSE)),"案件ID未登録"))</x:f>
      </x:c>
      <x:c r="P52" s="44"/>
      <x:c r="Q52" s="46"/>
      <x:c r="R52" s="44"/>
      <x:c r="S52" s="46"/>
      <x:c r="T52" s="37" t="str">
        <x:f>IF($A52="","",IF($C52="","資料ID未入力",IF(COUNTIF('案件_空欄'!$A$6:$A$25,$A52)=0,"案件ID要確認",IF(COUNTIFS($A$6:$A$105,$A52,$C$6:$C$105,$C52)&gt;1,"資料ID重複",IF($G52="","確認結果未入力",IF(AND($G52="未提出",$F52&lt;&gt;""),"状態矛盾：受領日あり",IF(AND($G52&lt;&gt;"未提出",$F52=""),"受領日要入力",IF(AND($F52&lt;&gt;"",$F52&gt;'はじめに'!$B$3),"受領日が未来",IF(AND($G52="内容確認済",OR($P52="",$Q52="",$E52="")),"確認記録不足",IF(AND($G52="内容確認済",$I52&lt;&gt;"なし"),"待ち先を再確認",IF(AND($F52&lt;&gt;"",$Q52&lt;&gt;"",$Q52&lt;$F52),"確認日の前後矛盾",IF(AND($M52&lt;&gt;"",$N52&lt;&gt;"",$M52&gt;$N52),"期限順序要確認",IF(AND($L52&lt;&gt;"",$M52&lt;&gt;"",$L52&gt;$M52),"期限順序要確認",IF(AND($G52&lt;&gt;"内容確認済",$M52&lt;&gt;"",$M52&lt;'はじめに'!$B$3),"内部期限超過",IF(AND($G52&lt;&gt;"内容確認済",$L52&lt;&gt;"",$L52&lt;'はじめに'!$B$3),"依頼期限超過","")))))))))))))))</x:f>
      </x:c>
    </x:row>
    <x:row r="53" ht="50" customHeight="1">
      <x:c r="A53" s="44"/>
      <x:c r="B53" s="37" t="str">
        <x:f>IF($A53="","",IFERROR(IF(VLOOKUP($A53,'案件_空欄'!$A$6:$P$25,2,FALSE)=0,"",VLOOKUP($A53,'案件_空欄'!$A$6:$P$25,2,FALSE)),"案件ID未登録"))</x:f>
      </x:c>
      <x:c r="C53" s="44"/>
      <x:c r="D53" s="44"/>
      <x:c r="E53" s="44"/>
      <x:c r="F53" s="46"/>
      <x:c r="G53" s="44"/>
      <x:c r="H53" s="44"/>
      <x:c r="I53" s="44"/>
      <x:c r="J53" s="44"/>
      <x:c r="K53" s="44"/>
      <x:c r="L53" s="48"/>
      <x:c r="M53" s="48"/>
      <x:c r="N53" s="41" t="str">
        <x:f>IF($A53="","",IFERROR(IF(VLOOKUP($A53,'案件_空欄'!$A$6:$P$25,6,FALSE)=0,"",VLOOKUP($A53,'案件_空欄'!$A$6:$P$25,6,FALSE)),"案件ID未登録"))</x:f>
      </x:c>
      <x:c r="O53" s="37" t="str">
        <x:f>IF($A53="","",IFERROR(IF(VLOOKUP($A53,'案件_空欄'!$A$6:$P$25,9,FALSE)=0,"",VLOOKUP($A53,'案件_空欄'!$A$6:$P$25,9,FALSE)),"案件ID未登録"))</x:f>
      </x:c>
      <x:c r="P53" s="44"/>
      <x:c r="Q53" s="46"/>
      <x:c r="R53" s="44"/>
      <x:c r="S53" s="46"/>
      <x:c r="T53" s="37" t="str">
        <x:f>IF($A53="","",IF($C53="","資料ID未入力",IF(COUNTIF('案件_空欄'!$A$6:$A$25,$A53)=0,"案件ID要確認",IF(COUNTIFS($A$6:$A$105,$A53,$C$6:$C$105,$C53)&gt;1,"資料ID重複",IF($G53="","確認結果未入力",IF(AND($G53="未提出",$F53&lt;&gt;""),"状態矛盾：受領日あり",IF(AND($G53&lt;&gt;"未提出",$F53=""),"受領日要入力",IF(AND($F53&lt;&gt;"",$F53&gt;'はじめに'!$B$3),"受領日が未来",IF(AND($G53="内容確認済",OR($P53="",$Q53="",$E53="")),"確認記録不足",IF(AND($G53="内容確認済",$I53&lt;&gt;"なし"),"待ち先を再確認",IF(AND($F53&lt;&gt;"",$Q53&lt;&gt;"",$Q53&lt;$F53),"確認日の前後矛盾",IF(AND($M53&lt;&gt;"",$N53&lt;&gt;"",$M53&gt;$N53),"期限順序要確認",IF(AND($L53&lt;&gt;"",$M53&lt;&gt;"",$L53&gt;$M53),"期限順序要確認",IF(AND($G53&lt;&gt;"内容確認済",$M53&lt;&gt;"",$M53&lt;'はじめに'!$B$3),"内部期限超過",IF(AND($G53&lt;&gt;"内容確認済",$L53&lt;&gt;"",$L53&lt;'はじめに'!$B$3),"依頼期限超過","")))))))))))))))</x:f>
      </x:c>
    </x:row>
    <x:row r="54" ht="50" customHeight="1">
      <x:c r="A54" s="44"/>
      <x:c r="B54" s="37" t="str">
        <x:f>IF($A54="","",IFERROR(IF(VLOOKUP($A54,'案件_空欄'!$A$6:$P$25,2,FALSE)=0,"",VLOOKUP($A54,'案件_空欄'!$A$6:$P$25,2,FALSE)),"案件ID未登録"))</x:f>
      </x:c>
      <x:c r="C54" s="44"/>
      <x:c r="D54" s="44"/>
      <x:c r="E54" s="44"/>
      <x:c r="F54" s="46"/>
      <x:c r="G54" s="44"/>
      <x:c r="H54" s="44"/>
      <x:c r="I54" s="44"/>
      <x:c r="J54" s="44"/>
      <x:c r="K54" s="44"/>
      <x:c r="L54" s="48"/>
      <x:c r="M54" s="48"/>
      <x:c r="N54" s="41" t="str">
        <x:f>IF($A54="","",IFERROR(IF(VLOOKUP($A54,'案件_空欄'!$A$6:$P$25,6,FALSE)=0,"",VLOOKUP($A54,'案件_空欄'!$A$6:$P$25,6,FALSE)),"案件ID未登録"))</x:f>
      </x:c>
      <x:c r="O54" s="37" t="str">
        <x:f>IF($A54="","",IFERROR(IF(VLOOKUP($A54,'案件_空欄'!$A$6:$P$25,9,FALSE)=0,"",VLOOKUP($A54,'案件_空欄'!$A$6:$P$25,9,FALSE)),"案件ID未登録"))</x:f>
      </x:c>
      <x:c r="P54" s="44"/>
      <x:c r="Q54" s="46"/>
      <x:c r="R54" s="44"/>
      <x:c r="S54" s="46"/>
      <x:c r="T54" s="37" t="str">
        <x:f>IF($A54="","",IF($C54="","資料ID未入力",IF(COUNTIF('案件_空欄'!$A$6:$A$25,$A54)=0,"案件ID要確認",IF(COUNTIFS($A$6:$A$105,$A54,$C$6:$C$105,$C54)&gt;1,"資料ID重複",IF($G54="","確認結果未入力",IF(AND($G54="未提出",$F54&lt;&gt;""),"状態矛盾：受領日あり",IF(AND($G54&lt;&gt;"未提出",$F54=""),"受領日要入力",IF(AND($F54&lt;&gt;"",$F54&gt;'はじめに'!$B$3),"受領日が未来",IF(AND($G54="内容確認済",OR($P54="",$Q54="",$E54="")),"確認記録不足",IF(AND($G54="内容確認済",$I54&lt;&gt;"なし"),"待ち先を再確認",IF(AND($F54&lt;&gt;"",$Q54&lt;&gt;"",$Q54&lt;$F54),"確認日の前後矛盾",IF(AND($M54&lt;&gt;"",$N54&lt;&gt;"",$M54&gt;$N54),"期限順序要確認",IF(AND($L54&lt;&gt;"",$M54&lt;&gt;"",$L54&gt;$M54),"期限順序要確認",IF(AND($G54&lt;&gt;"内容確認済",$M54&lt;&gt;"",$M54&lt;'はじめに'!$B$3),"内部期限超過",IF(AND($G54&lt;&gt;"内容確認済",$L54&lt;&gt;"",$L54&lt;'はじめに'!$B$3),"依頼期限超過","")))))))))))))))</x:f>
      </x:c>
    </x:row>
    <x:row r="55" ht="50" customHeight="1">
      <x:c r="A55" s="44"/>
      <x:c r="B55" s="37" t="str">
        <x:f>IF($A55="","",IFERROR(IF(VLOOKUP($A55,'案件_空欄'!$A$6:$P$25,2,FALSE)=0,"",VLOOKUP($A55,'案件_空欄'!$A$6:$P$25,2,FALSE)),"案件ID未登録"))</x:f>
      </x:c>
      <x:c r="C55" s="44"/>
      <x:c r="D55" s="44"/>
      <x:c r="E55" s="44"/>
      <x:c r="F55" s="46"/>
      <x:c r="G55" s="44"/>
      <x:c r="H55" s="44"/>
      <x:c r="I55" s="44"/>
      <x:c r="J55" s="44"/>
      <x:c r="K55" s="44"/>
      <x:c r="L55" s="48"/>
      <x:c r="M55" s="48"/>
      <x:c r="N55" s="41" t="str">
        <x:f>IF($A55="","",IFERROR(IF(VLOOKUP($A55,'案件_空欄'!$A$6:$P$25,6,FALSE)=0,"",VLOOKUP($A55,'案件_空欄'!$A$6:$P$25,6,FALSE)),"案件ID未登録"))</x:f>
      </x:c>
      <x:c r="O55" s="37" t="str">
        <x:f>IF($A55="","",IFERROR(IF(VLOOKUP($A55,'案件_空欄'!$A$6:$P$25,9,FALSE)=0,"",VLOOKUP($A55,'案件_空欄'!$A$6:$P$25,9,FALSE)),"案件ID未登録"))</x:f>
      </x:c>
      <x:c r="P55" s="44"/>
      <x:c r="Q55" s="46"/>
      <x:c r="R55" s="44"/>
      <x:c r="S55" s="46"/>
      <x:c r="T55" s="37" t="str">
        <x:f>IF($A55="","",IF($C55="","資料ID未入力",IF(COUNTIF('案件_空欄'!$A$6:$A$25,$A55)=0,"案件ID要確認",IF(COUNTIFS($A$6:$A$105,$A55,$C$6:$C$105,$C55)&gt;1,"資料ID重複",IF($G55="","確認結果未入力",IF(AND($G55="未提出",$F55&lt;&gt;""),"状態矛盾：受領日あり",IF(AND($G55&lt;&gt;"未提出",$F55=""),"受領日要入力",IF(AND($F55&lt;&gt;"",$F55&gt;'はじめに'!$B$3),"受領日が未来",IF(AND($G55="内容確認済",OR($P55="",$Q55="",$E55="")),"確認記録不足",IF(AND($G55="内容確認済",$I55&lt;&gt;"なし"),"待ち先を再確認",IF(AND($F55&lt;&gt;"",$Q55&lt;&gt;"",$Q55&lt;$F55),"確認日の前後矛盾",IF(AND($M55&lt;&gt;"",$N55&lt;&gt;"",$M55&gt;$N55),"期限順序要確認",IF(AND($L55&lt;&gt;"",$M55&lt;&gt;"",$L55&gt;$M55),"期限順序要確認",IF(AND($G55&lt;&gt;"内容確認済",$M55&lt;&gt;"",$M55&lt;'はじめに'!$B$3),"内部期限超過",IF(AND($G55&lt;&gt;"内容確認済",$L55&lt;&gt;"",$L55&lt;'はじめに'!$B$3),"依頼期限超過","")))))))))))))))</x:f>
      </x:c>
    </x:row>
    <x:row r="56" ht="50" customHeight="1">
      <x:c r="A56" s="44"/>
      <x:c r="B56" s="37" t="str">
        <x:f>IF($A56="","",IFERROR(IF(VLOOKUP($A56,'案件_空欄'!$A$6:$P$25,2,FALSE)=0,"",VLOOKUP($A56,'案件_空欄'!$A$6:$P$25,2,FALSE)),"案件ID未登録"))</x:f>
      </x:c>
      <x:c r="C56" s="44"/>
      <x:c r="D56" s="44"/>
      <x:c r="E56" s="44"/>
      <x:c r="F56" s="46"/>
      <x:c r="G56" s="44"/>
      <x:c r="H56" s="44"/>
      <x:c r="I56" s="44"/>
      <x:c r="J56" s="44"/>
      <x:c r="K56" s="44"/>
      <x:c r="L56" s="48"/>
      <x:c r="M56" s="48"/>
      <x:c r="N56" s="41" t="str">
        <x:f>IF($A56="","",IFERROR(IF(VLOOKUP($A56,'案件_空欄'!$A$6:$P$25,6,FALSE)=0,"",VLOOKUP($A56,'案件_空欄'!$A$6:$P$25,6,FALSE)),"案件ID未登録"))</x:f>
      </x:c>
      <x:c r="O56" s="37" t="str">
        <x:f>IF($A56="","",IFERROR(IF(VLOOKUP($A56,'案件_空欄'!$A$6:$P$25,9,FALSE)=0,"",VLOOKUP($A56,'案件_空欄'!$A$6:$P$25,9,FALSE)),"案件ID未登録"))</x:f>
      </x:c>
      <x:c r="P56" s="44"/>
      <x:c r="Q56" s="46"/>
      <x:c r="R56" s="44"/>
      <x:c r="S56" s="46"/>
      <x:c r="T56" s="37" t="str">
        <x:f>IF($A56="","",IF($C56="","資料ID未入力",IF(COUNTIF('案件_空欄'!$A$6:$A$25,$A56)=0,"案件ID要確認",IF(COUNTIFS($A$6:$A$105,$A56,$C$6:$C$105,$C56)&gt;1,"資料ID重複",IF($G56="","確認結果未入力",IF(AND($G56="未提出",$F56&lt;&gt;""),"状態矛盾：受領日あり",IF(AND($G56&lt;&gt;"未提出",$F56=""),"受領日要入力",IF(AND($F56&lt;&gt;"",$F56&gt;'はじめに'!$B$3),"受領日が未来",IF(AND($G56="内容確認済",OR($P56="",$Q56="",$E56="")),"確認記録不足",IF(AND($G56="内容確認済",$I56&lt;&gt;"なし"),"待ち先を再確認",IF(AND($F56&lt;&gt;"",$Q56&lt;&gt;"",$Q56&lt;$F56),"確認日の前後矛盾",IF(AND($M56&lt;&gt;"",$N56&lt;&gt;"",$M56&gt;$N56),"期限順序要確認",IF(AND($L56&lt;&gt;"",$M56&lt;&gt;"",$L56&gt;$M56),"期限順序要確認",IF(AND($G56&lt;&gt;"内容確認済",$M56&lt;&gt;"",$M56&lt;'はじめに'!$B$3),"内部期限超過",IF(AND($G56&lt;&gt;"内容確認済",$L56&lt;&gt;"",$L56&lt;'はじめに'!$B$3),"依頼期限超過","")))))))))))))))</x:f>
      </x:c>
    </x:row>
    <x:row r="57" ht="50" customHeight="1">
      <x:c r="A57" s="44"/>
      <x:c r="B57" s="37" t="str">
        <x:f>IF($A57="","",IFERROR(IF(VLOOKUP($A57,'案件_空欄'!$A$6:$P$25,2,FALSE)=0,"",VLOOKUP($A57,'案件_空欄'!$A$6:$P$25,2,FALSE)),"案件ID未登録"))</x:f>
      </x:c>
      <x:c r="C57" s="44"/>
      <x:c r="D57" s="44"/>
      <x:c r="E57" s="44"/>
      <x:c r="F57" s="46"/>
      <x:c r="G57" s="44"/>
      <x:c r="H57" s="44"/>
      <x:c r="I57" s="44"/>
      <x:c r="J57" s="44"/>
      <x:c r="K57" s="44"/>
      <x:c r="L57" s="48"/>
      <x:c r="M57" s="48"/>
      <x:c r="N57" s="41" t="str">
        <x:f>IF($A57="","",IFERROR(IF(VLOOKUP($A57,'案件_空欄'!$A$6:$P$25,6,FALSE)=0,"",VLOOKUP($A57,'案件_空欄'!$A$6:$P$25,6,FALSE)),"案件ID未登録"))</x:f>
      </x:c>
      <x:c r="O57" s="37" t="str">
        <x:f>IF($A57="","",IFERROR(IF(VLOOKUP($A57,'案件_空欄'!$A$6:$P$25,9,FALSE)=0,"",VLOOKUP($A57,'案件_空欄'!$A$6:$P$25,9,FALSE)),"案件ID未登録"))</x:f>
      </x:c>
      <x:c r="P57" s="44"/>
      <x:c r="Q57" s="46"/>
      <x:c r="R57" s="44"/>
      <x:c r="S57" s="46"/>
      <x:c r="T57" s="37" t="str">
        <x:f>IF($A57="","",IF($C57="","資料ID未入力",IF(COUNTIF('案件_空欄'!$A$6:$A$25,$A57)=0,"案件ID要確認",IF(COUNTIFS($A$6:$A$105,$A57,$C$6:$C$105,$C57)&gt;1,"資料ID重複",IF($G57="","確認結果未入力",IF(AND($G57="未提出",$F57&lt;&gt;""),"状態矛盾：受領日あり",IF(AND($G57&lt;&gt;"未提出",$F57=""),"受領日要入力",IF(AND($F57&lt;&gt;"",$F57&gt;'はじめに'!$B$3),"受領日が未来",IF(AND($G57="内容確認済",OR($P57="",$Q57="",$E57="")),"確認記録不足",IF(AND($G57="内容確認済",$I57&lt;&gt;"なし"),"待ち先を再確認",IF(AND($F57&lt;&gt;"",$Q57&lt;&gt;"",$Q57&lt;$F57),"確認日の前後矛盾",IF(AND($M57&lt;&gt;"",$N57&lt;&gt;"",$M57&gt;$N57),"期限順序要確認",IF(AND($L57&lt;&gt;"",$M57&lt;&gt;"",$L57&gt;$M57),"期限順序要確認",IF(AND($G57&lt;&gt;"内容確認済",$M57&lt;&gt;"",$M57&lt;'はじめに'!$B$3),"内部期限超過",IF(AND($G57&lt;&gt;"内容確認済",$L57&lt;&gt;"",$L57&lt;'はじめに'!$B$3),"依頼期限超過","")))))))))))))))</x:f>
      </x:c>
    </x:row>
    <x:row r="58" ht="50" customHeight="1">
      <x:c r="A58" s="44"/>
      <x:c r="B58" s="37" t="str">
        <x:f>IF($A58="","",IFERROR(IF(VLOOKUP($A58,'案件_空欄'!$A$6:$P$25,2,FALSE)=0,"",VLOOKUP($A58,'案件_空欄'!$A$6:$P$25,2,FALSE)),"案件ID未登録"))</x:f>
      </x:c>
      <x:c r="C58" s="44"/>
      <x:c r="D58" s="44"/>
      <x:c r="E58" s="44"/>
      <x:c r="F58" s="46"/>
      <x:c r="G58" s="44"/>
      <x:c r="H58" s="44"/>
      <x:c r="I58" s="44"/>
      <x:c r="J58" s="44"/>
      <x:c r="K58" s="44"/>
      <x:c r="L58" s="48"/>
      <x:c r="M58" s="48"/>
      <x:c r="N58" s="41" t="str">
        <x:f>IF($A58="","",IFERROR(IF(VLOOKUP($A58,'案件_空欄'!$A$6:$P$25,6,FALSE)=0,"",VLOOKUP($A58,'案件_空欄'!$A$6:$P$25,6,FALSE)),"案件ID未登録"))</x:f>
      </x:c>
      <x:c r="O58" s="37" t="str">
        <x:f>IF($A58="","",IFERROR(IF(VLOOKUP($A58,'案件_空欄'!$A$6:$P$25,9,FALSE)=0,"",VLOOKUP($A58,'案件_空欄'!$A$6:$P$25,9,FALSE)),"案件ID未登録"))</x:f>
      </x:c>
      <x:c r="P58" s="44"/>
      <x:c r="Q58" s="46"/>
      <x:c r="R58" s="44"/>
      <x:c r="S58" s="46"/>
      <x:c r="T58" s="37" t="str">
        <x:f>IF($A58="","",IF($C58="","資料ID未入力",IF(COUNTIF('案件_空欄'!$A$6:$A$25,$A58)=0,"案件ID要確認",IF(COUNTIFS($A$6:$A$105,$A58,$C$6:$C$105,$C58)&gt;1,"資料ID重複",IF($G58="","確認結果未入力",IF(AND($G58="未提出",$F58&lt;&gt;""),"状態矛盾：受領日あり",IF(AND($G58&lt;&gt;"未提出",$F58=""),"受領日要入力",IF(AND($F58&lt;&gt;"",$F58&gt;'はじめに'!$B$3),"受領日が未来",IF(AND($G58="内容確認済",OR($P58="",$Q58="",$E58="")),"確認記録不足",IF(AND($G58="内容確認済",$I58&lt;&gt;"なし"),"待ち先を再確認",IF(AND($F58&lt;&gt;"",$Q58&lt;&gt;"",$Q58&lt;$F58),"確認日の前後矛盾",IF(AND($M58&lt;&gt;"",$N58&lt;&gt;"",$M58&gt;$N58),"期限順序要確認",IF(AND($L58&lt;&gt;"",$M58&lt;&gt;"",$L58&gt;$M58),"期限順序要確認",IF(AND($G58&lt;&gt;"内容確認済",$M58&lt;&gt;"",$M58&lt;'はじめに'!$B$3),"内部期限超過",IF(AND($G58&lt;&gt;"内容確認済",$L58&lt;&gt;"",$L58&lt;'はじめに'!$B$3),"依頼期限超過","")))))))))))))))</x:f>
      </x:c>
    </x:row>
    <x:row r="59" ht="50" customHeight="1">
      <x:c r="A59" s="44"/>
      <x:c r="B59" s="37" t="str">
        <x:f>IF($A59="","",IFERROR(IF(VLOOKUP($A59,'案件_空欄'!$A$6:$P$25,2,FALSE)=0,"",VLOOKUP($A59,'案件_空欄'!$A$6:$P$25,2,FALSE)),"案件ID未登録"))</x:f>
      </x:c>
      <x:c r="C59" s="44"/>
      <x:c r="D59" s="44"/>
      <x:c r="E59" s="44"/>
      <x:c r="F59" s="46"/>
      <x:c r="G59" s="44"/>
      <x:c r="H59" s="44"/>
      <x:c r="I59" s="44"/>
      <x:c r="J59" s="44"/>
      <x:c r="K59" s="44"/>
      <x:c r="L59" s="48"/>
      <x:c r="M59" s="48"/>
      <x:c r="N59" s="41" t="str">
        <x:f>IF($A59="","",IFERROR(IF(VLOOKUP($A59,'案件_空欄'!$A$6:$P$25,6,FALSE)=0,"",VLOOKUP($A59,'案件_空欄'!$A$6:$P$25,6,FALSE)),"案件ID未登録"))</x:f>
      </x:c>
      <x:c r="O59" s="37" t="str">
        <x:f>IF($A59="","",IFERROR(IF(VLOOKUP($A59,'案件_空欄'!$A$6:$P$25,9,FALSE)=0,"",VLOOKUP($A59,'案件_空欄'!$A$6:$P$25,9,FALSE)),"案件ID未登録"))</x:f>
      </x:c>
      <x:c r="P59" s="44"/>
      <x:c r="Q59" s="46"/>
      <x:c r="R59" s="44"/>
      <x:c r="S59" s="46"/>
      <x:c r="T59" s="37" t="str">
        <x:f>IF($A59="","",IF($C59="","資料ID未入力",IF(COUNTIF('案件_空欄'!$A$6:$A$25,$A59)=0,"案件ID要確認",IF(COUNTIFS($A$6:$A$105,$A59,$C$6:$C$105,$C59)&gt;1,"資料ID重複",IF($G59="","確認結果未入力",IF(AND($G59="未提出",$F59&lt;&gt;""),"状態矛盾：受領日あり",IF(AND($G59&lt;&gt;"未提出",$F59=""),"受領日要入力",IF(AND($F59&lt;&gt;"",$F59&gt;'はじめに'!$B$3),"受領日が未来",IF(AND($G59="内容確認済",OR($P59="",$Q59="",$E59="")),"確認記録不足",IF(AND($G59="内容確認済",$I59&lt;&gt;"なし"),"待ち先を再確認",IF(AND($F59&lt;&gt;"",$Q59&lt;&gt;"",$Q59&lt;$F59),"確認日の前後矛盾",IF(AND($M59&lt;&gt;"",$N59&lt;&gt;"",$M59&gt;$N59),"期限順序要確認",IF(AND($L59&lt;&gt;"",$M59&lt;&gt;"",$L59&gt;$M59),"期限順序要確認",IF(AND($G59&lt;&gt;"内容確認済",$M59&lt;&gt;"",$M59&lt;'はじめに'!$B$3),"内部期限超過",IF(AND($G59&lt;&gt;"内容確認済",$L59&lt;&gt;"",$L59&lt;'はじめに'!$B$3),"依頼期限超過","")))))))))))))))</x:f>
      </x:c>
    </x:row>
    <x:row r="60" ht="50" customHeight="1">
      <x:c r="A60" s="44"/>
      <x:c r="B60" s="37" t="str">
        <x:f>IF($A60="","",IFERROR(IF(VLOOKUP($A60,'案件_空欄'!$A$6:$P$25,2,FALSE)=0,"",VLOOKUP($A60,'案件_空欄'!$A$6:$P$25,2,FALSE)),"案件ID未登録"))</x:f>
      </x:c>
      <x:c r="C60" s="44"/>
      <x:c r="D60" s="44"/>
      <x:c r="E60" s="44"/>
      <x:c r="F60" s="46"/>
      <x:c r="G60" s="44"/>
      <x:c r="H60" s="44"/>
      <x:c r="I60" s="44"/>
      <x:c r="J60" s="44"/>
      <x:c r="K60" s="44"/>
      <x:c r="L60" s="48"/>
      <x:c r="M60" s="48"/>
      <x:c r="N60" s="41" t="str">
        <x:f>IF($A60="","",IFERROR(IF(VLOOKUP($A60,'案件_空欄'!$A$6:$P$25,6,FALSE)=0,"",VLOOKUP($A60,'案件_空欄'!$A$6:$P$25,6,FALSE)),"案件ID未登録"))</x:f>
      </x:c>
      <x:c r="O60" s="37" t="str">
        <x:f>IF($A60="","",IFERROR(IF(VLOOKUP($A60,'案件_空欄'!$A$6:$P$25,9,FALSE)=0,"",VLOOKUP($A60,'案件_空欄'!$A$6:$P$25,9,FALSE)),"案件ID未登録"))</x:f>
      </x:c>
      <x:c r="P60" s="44"/>
      <x:c r="Q60" s="46"/>
      <x:c r="R60" s="44"/>
      <x:c r="S60" s="46"/>
      <x:c r="T60" s="37" t="str">
        <x:f>IF($A60="","",IF($C60="","資料ID未入力",IF(COUNTIF('案件_空欄'!$A$6:$A$25,$A60)=0,"案件ID要確認",IF(COUNTIFS($A$6:$A$105,$A60,$C$6:$C$105,$C60)&gt;1,"資料ID重複",IF($G60="","確認結果未入力",IF(AND($G60="未提出",$F60&lt;&gt;""),"状態矛盾：受領日あり",IF(AND($G60&lt;&gt;"未提出",$F60=""),"受領日要入力",IF(AND($F60&lt;&gt;"",$F60&gt;'はじめに'!$B$3),"受領日が未来",IF(AND($G60="内容確認済",OR($P60="",$Q60="",$E60="")),"確認記録不足",IF(AND($G60="内容確認済",$I60&lt;&gt;"なし"),"待ち先を再確認",IF(AND($F60&lt;&gt;"",$Q60&lt;&gt;"",$Q60&lt;$F60),"確認日の前後矛盾",IF(AND($M60&lt;&gt;"",$N60&lt;&gt;"",$M60&gt;$N60),"期限順序要確認",IF(AND($L60&lt;&gt;"",$M60&lt;&gt;"",$L60&gt;$M60),"期限順序要確認",IF(AND($G60&lt;&gt;"内容確認済",$M60&lt;&gt;"",$M60&lt;'はじめに'!$B$3),"内部期限超過",IF(AND($G60&lt;&gt;"内容確認済",$L60&lt;&gt;"",$L60&lt;'はじめに'!$B$3),"依頼期限超過","")))))))))))))))</x:f>
      </x:c>
    </x:row>
    <x:row r="61" ht="50" customHeight="1">
      <x:c r="A61" s="44"/>
      <x:c r="B61" s="37" t="str">
        <x:f>IF($A61="","",IFERROR(IF(VLOOKUP($A61,'案件_空欄'!$A$6:$P$25,2,FALSE)=0,"",VLOOKUP($A61,'案件_空欄'!$A$6:$P$25,2,FALSE)),"案件ID未登録"))</x:f>
      </x:c>
      <x:c r="C61" s="44"/>
      <x:c r="D61" s="44"/>
      <x:c r="E61" s="44"/>
      <x:c r="F61" s="46"/>
      <x:c r="G61" s="44"/>
      <x:c r="H61" s="44"/>
      <x:c r="I61" s="44"/>
      <x:c r="J61" s="44"/>
      <x:c r="K61" s="44"/>
      <x:c r="L61" s="48"/>
      <x:c r="M61" s="48"/>
      <x:c r="N61" s="41" t="str">
        <x:f>IF($A61="","",IFERROR(IF(VLOOKUP($A61,'案件_空欄'!$A$6:$P$25,6,FALSE)=0,"",VLOOKUP($A61,'案件_空欄'!$A$6:$P$25,6,FALSE)),"案件ID未登録"))</x:f>
      </x:c>
      <x:c r="O61" s="37" t="str">
        <x:f>IF($A61="","",IFERROR(IF(VLOOKUP($A61,'案件_空欄'!$A$6:$P$25,9,FALSE)=0,"",VLOOKUP($A61,'案件_空欄'!$A$6:$P$25,9,FALSE)),"案件ID未登録"))</x:f>
      </x:c>
      <x:c r="P61" s="44"/>
      <x:c r="Q61" s="46"/>
      <x:c r="R61" s="44"/>
      <x:c r="S61" s="46"/>
      <x:c r="T61" s="37" t="str">
        <x:f>IF($A61="","",IF($C61="","資料ID未入力",IF(COUNTIF('案件_空欄'!$A$6:$A$25,$A61)=0,"案件ID要確認",IF(COUNTIFS($A$6:$A$105,$A61,$C$6:$C$105,$C61)&gt;1,"資料ID重複",IF($G61="","確認結果未入力",IF(AND($G61="未提出",$F61&lt;&gt;""),"状態矛盾：受領日あり",IF(AND($G61&lt;&gt;"未提出",$F61=""),"受領日要入力",IF(AND($F61&lt;&gt;"",$F61&gt;'はじめに'!$B$3),"受領日が未来",IF(AND($G61="内容確認済",OR($P61="",$Q61="",$E61="")),"確認記録不足",IF(AND($G61="内容確認済",$I61&lt;&gt;"なし"),"待ち先を再確認",IF(AND($F61&lt;&gt;"",$Q61&lt;&gt;"",$Q61&lt;$F61),"確認日の前後矛盾",IF(AND($M61&lt;&gt;"",$N61&lt;&gt;"",$M61&gt;$N61),"期限順序要確認",IF(AND($L61&lt;&gt;"",$M61&lt;&gt;"",$L61&gt;$M61),"期限順序要確認",IF(AND($G61&lt;&gt;"内容確認済",$M61&lt;&gt;"",$M61&lt;'はじめに'!$B$3),"内部期限超過",IF(AND($G61&lt;&gt;"内容確認済",$L61&lt;&gt;"",$L61&lt;'はじめに'!$B$3),"依頼期限超過","")))))))))))))))</x:f>
      </x:c>
    </x:row>
    <x:row r="62" ht="50" customHeight="1">
      <x:c r="A62" s="44"/>
      <x:c r="B62" s="37" t="str">
        <x:f>IF($A62="","",IFERROR(IF(VLOOKUP($A62,'案件_空欄'!$A$6:$P$25,2,FALSE)=0,"",VLOOKUP($A62,'案件_空欄'!$A$6:$P$25,2,FALSE)),"案件ID未登録"))</x:f>
      </x:c>
      <x:c r="C62" s="44"/>
      <x:c r="D62" s="44"/>
      <x:c r="E62" s="44"/>
      <x:c r="F62" s="46"/>
      <x:c r="G62" s="44"/>
      <x:c r="H62" s="44"/>
      <x:c r="I62" s="44"/>
      <x:c r="J62" s="44"/>
      <x:c r="K62" s="44"/>
      <x:c r="L62" s="48"/>
      <x:c r="M62" s="48"/>
      <x:c r="N62" s="41" t="str">
        <x:f>IF($A62="","",IFERROR(IF(VLOOKUP($A62,'案件_空欄'!$A$6:$P$25,6,FALSE)=0,"",VLOOKUP($A62,'案件_空欄'!$A$6:$P$25,6,FALSE)),"案件ID未登録"))</x:f>
      </x:c>
      <x:c r="O62" s="37" t="str">
        <x:f>IF($A62="","",IFERROR(IF(VLOOKUP($A62,'案件_空欄'!$A$6:$P$25,9,FALSE)=0,"",VLOOKUP($A62,'案件_空欄'!$A$6:$P$25,9,FALSE)),"案件ID未登録"))</x:f>
      </x:c>
      <x:c r="P62" s="44"/>
      <x:c r="Q62" s="46"/>
      <x:c r="R62" s="44"/>
      <x:c r="S62" s="46"/>
      <x:c r="T62" s="37" t="str">
        <x:f>IF($A62="","",IF($C62="","資料ID未入力",IF(COUNTIF('案件_空欄'!$A$6:$A$25,$A62)=0,"案件ID要確認",IF(COUNTIFS($A$6:$A$105,$A62,$C$6:$C$105,$C62)&gt;1,"資料ID重複",IF($G62="","確認結果未入力",IF(AND($G62="未提出",$F62&lt;&gt;""),"状態矛盾：受領日あり",IF(AND($G62&lt;&gt;"未提出",$F62=""),"受領日要入力",IF(AND($F62&lt;&gt;"",$F62&gt;'はじめに'!$B$3),"受領日が未来",IF(AND($G62="内容確認済",OR($P62="",$Q62="",$E62="")),"確認記録不足",IF(AND($G62="内容確認済",$I62&lt;&gt;"なし"),"待ち先を再確認",IF(AND($F62&lt;&gt;"",$Q62&lt;&gt;"",$Q62&lt;$F62),"確認日の前後矛盾",IF(AND($M62&lt;&gt;"",$N62&lt;&gt;"",$M62&gt;$N62),"期限順序要確認",IF(AND($L62&lt;&gt;"",$M62&lt;&gt;"",$L62&gt;$M62),"期限順序要確認",IF(AND($G62&lt;&gt;"内容確認済",$M62&lt;&gt;"",$M62&lt;'はじめに'!$B$3),"内部期限超過",IF(AND($G62&lt;&gt;"内容確認済",$L62&lt;&gt;"",$L62&lt;'はじめに'!$B$3),"依頼期限超過","")))))))))))))))</x:f>
      </x:c>
    </x:row>
    <x:row r="63" ht="50" customHeight="1">
      <x:c r="A63" s="44"/>
      <x:c r="B63" s="37" t="str">
        <x:f>IF($A63="","",IFERROR(IF(VLOOKUP($A63,'案件_空欄'!$A$6:$P$25,2,FALSE)=0,"",VLOOKUP($A63,'案件_空欄'!$A$6:$P$25,2,FALSE)),"案件ID未登録"))</x:f>
      </x:c>
      <x:c r="C63" s="44"/>
      <x:c r="D63" s="44"/>
      <x:c r="E63" s="44"/>
      <x:c r="F63" s="46"/>
      <x:c r="G63" s="44"/>
      <x:c r="H63" s="44"/>
      <x:c r="I63" s="44"/>
      <x:c r="J63" s="44"/>
      <x:c r="K63" s="44"/>
      <x:c r="L63" s="48"/>
      <x:c r="M63" s="48"/>
      <x:c r="N63" s="41" t="str">
        <x:f>IF($A63="","",IFERROR(IF(VLOOKUP($A63,'案件_空欄'!$A$6:$P$25,6,FALSE)=0,"",VLOOKUP($A63,'案件_空欄'!$A$6:$P$25,6,FALSE)),"案件ID未登録"))</x:f>
      </x:c>
      <x:c r="O63" s="37" t="str">
        <x:f>IF($A63="","",IFERROR(IF(VLOOKUP($A63,'案件_空欄'!$A$6:$P$25,9,FALSE)=0,"",VLOOKUP($A63,'案件_空欄'!$A$6:$P$25,9,FALSE)),"案件ID未登録"))</x:f>
      </x:c>
      <x:c r="P63" s="44"/>
      <x:c r="Q63" s="46"/>
      <x:c r="R63" s="44"/>
      <x:c r="S63" s="46"/>
      <x:c r="T63" s="37" t="str">
        <x:f>IF($A63="","",IF($C63="","資料ID未入力",IF(COUNTIF('案件_空欄'!$A$6:$A$25,$A63)=0,"案件ID要確認",IF(COUNTIFS($A$6:$A$105,$A63,$C$6:$C$105,$C63)&gt;1,"資料ID重複",IF($G63="","確認結果未入力",IF(AND($G63="未提出",$F63&lt;&gt;""),"状態矛盾：受領日あり",IF(AND($G63&lt;&gt;"未提出",$F63=""),"受領日要入力",IF(AND($F63&lt;&gt;"",$F63&gt;'はじめに'!$B$3),"受領日が未来",IF(AND($G63="内容確認済",OR($P63="",$Q63="",$E63="")),"確認記録不足",IF(AND($G63="内容確認済",$I63&lt;&gt;"なし"),"待ち先を再確認",IF(AND($F63&lt;&gt;"",$Q63&lt;&gt;"",$Q63&lt;$F63),"確認日の前後矛盾",IF(AND($M63&lt;&gt;"",$N63&lt;&gt;"",$M63&gt;$N63),"期限順序要確認",IF(AND($L63&lt;&gt;"",$M63&lt;&gt;"",$L63&gt;$M63),"期限順序要確認",IF(AND($G63&lt;&gt;"内容確認済",$M63&lt;&gt;"",$M63&lt;'はじめに'!$B$3),"内部期限超過",IF(AND($G63&lt;&gt;"内容確認済",$L63&lt;&gt;"",$L63&lt;'はじめに'!$B$3),"依頼期限超過","")))))))))))))))</x:f>
      </x:c>
    </x:row>
    <x:row r="64" ht="50" customHeight="1">
      <x:c r="A64" s="44"/>
      <x:c r="B64" s="37" t="str">
        <x:f>IF($A64="","",IFERROR(IF(VLOOKUP($A64,'案件_空欄'!$A$6:$P$25,2,FALSE)=0,"",VLOOKUP($A64,'案件_空欄'!$A$6:$P$25,2,FALSE)),"案件ID未登録"))</x:f>
      </x:c>
      <x:c r="C64" s="44"/>
      <x:c r="D64" s="44"/>
      <x:c r="E64" s="44"/>
      <x:c r="F64" s="46"/>
      <x:c r="G64" s="44"/>
      <x:c r="H64" s="44"/>
      <x:c r="I64" s="44"/>
      <x:c r="J64" s="44"/>
      <x:c r="K64" s="44"/>
      <x:c r="L64" s="48"/>
      <x:c r="M64" s="48"/>
      <x:c r="N64" s="41" t="str">
        <x:f>IF($A64="","",IFERROR(IF(VLOOKUP($A64,'案件_空欄'!$A$6:$P$25,6,FALSE)=0,"",VLOOKUP($A64,'案件_空欄'!$A$6:$P$25,6,FALSE)),"案件ID未登録"))</x:f>
      </x:c>
      <x:c r="O64" s="37" t="str">
        <x:f>IF($A64="","",IFERROR(IF(VLOOKUP($A64,'案件_空欄'!$A$6:$P$25,9,FALSE)=0,"",VLOOKUP($A64,'案件_空欄'!$A$6:$P$25,9,FALSE)),"案件ID未登録"))</x:f>
      </x:c>
      <x:c r="P64" s="44"/>
      <x:c r="Q64" s="46"/>
      <x:c r="R64" s="44"/>
      <x:c r="S64" s="46"/>
      <x:c r="T64" s="37" t="str">
        <x:f>IF($A64="","",IF($C64="","資料ID未入力",IF(COUNTIF('案件_空欄'!$A$6:$A$25,$A64)=0,"案件ID要確認",IF(COUNTIFS($A$6:$A$105,$A64,$C$6:$C$105,$C64)&gt;1,"資料ID重複",IF($G64="","確認結果未入力",IF(AND($G64="未提出",$F64&lt;&gt;""),"状態矛盾：受領日あり",IF(AND($G64&lt;&gt;"未提出",$F64=""),"受領日要入力",IF(AND($F64&lt;&gt;"",$F64&gt;'はじめに'!$B$3),"受領日が未来",IF(AND($G64="内容確認済",OR($P64="",$Q64="",$E64="")),"確認記録不足",IF(AND($G64="内容確認済",$I64&lt;&gt;"なし"),"待ち先を再確認",IF(AND($F64&lt;&gt;"",$Q64&lt;&gt;"",$Q64&lt;$F64),"確認日の前後矛盾",IF(AND($M64&lt;&gt;"",$N64&lt;&gt;"",$M64&gt;$N64),"期限順序要確認",IF(AND($L64&lt;&gt;"",$M64&lt;&gt;"",$L64&gt;$M64),"期限順序要確認",IF(AND($G64&lt;&gt;"内容確認済",$M64&lt;&gt;"",$M64&lt;'はじめに'!$B$3),"内部期限超過",IF(AND($G64&lt;&gt;"内容確認済",$L64&lt;&gt;"",$L64&lt;'はじめに'!$B$3),"依頼期限超過","")))))))))))))))</x:f>
      </x:c>
    </x:row>
    <x:row r="65" ht="50" customHeight="1">
      <x:c r="A65" s="44"/>
      <x:c r="B65" s="37" t="str">
        <x:f>IF($A65="","",IFERROR(IF(VLOOKUP($A65,'案件_空欄'!$A$6:$P$25,2,FALSE)=0,"",VLOOKUP($A65,'案件_空欄'!$A$6:$P$25,2,FALSE)),"案件ID未登録"))</x:f>
      </x:c>
      <x:c r="C65" s="44"/>
      <x:c r="D65" s="44"/>
      <x:c r="E65" s="44"/>
      <x:c r="F65" s="46"/>
      <x:c r="G65" s="44"/>
      <x:c r="H65" s="44"/>
      <x:c r="I65" s="44"/>
      <x:c r="J65" s="44"/>
      <x:c r="K65" s="44"/>
      <x:c r="L65" s="48"/>
      <x:c r="M65" s="48"/>
      <x:c r="N65" s="41" t="str">
        <x:f>IF($A65="","",IFERROR(IF(VLOOKUP($A65,'案件_空欄'!$A$6:$P$25,6,FALSE)=0,"",VLOOKUP($A65,'案件_空欄'!$A$6:$P$25,6,FALSE)),"案件ID未登録"))</x:f>
      </x:c>
      <x:c r="O65" s="37" t="str">
        <x:f>IF($A65="","",IFERROR(IF(VLOOKUP($A65,'案件_空欄'!$A$6:$P$25,9,FALSE)=0,"",VLOOKUP($A65,'案件_空欄'!$A$6:$P$25,9,FALSE)),"案件ID未登録"))</x:f>
      </x:c>
      <x:c r="P65" s="44"/>
      <x:c r="Q65" s="46"/>
      <x:c r="R65" s="44"/>
      <x:c r="S65" s="46"/>
      <x:c r="T65" s="37" t="str">
        <x:f>IF($A65="","",IF($C65="","資料ID未入力",IF(COUNTIF('案件_空欄'!$A$6:$A$25,$A65)=0,"案件ID要確認",IF(COUNTIFS($A$6:$A$105,$A65,$C$6:$C$105,$C65)&gt;1,"資料ID重複",IF($G65="","確認結果未入力",IF(AND($G65="未提出",$F65&lt;&gt;""),"状態矛盾：受領日あり",IF(AND($G65&lt;&gt;"未提出",$F65=""),"受領日要入力",IF(AND($F65&lt;&gt;"",$F65&gt;'はじめに'!$B$3),"受領日が未来",IF(AND($G65="内容確認済",OR($P65="",$Q65="",$E65="")),"確認記録不足",IF(AND($G65="内容確認済",$I65&lt;&gt;"なし"),"待ち先を再確認",IF(AND($F65&lt;&gt;"",$Q65&lt;&gt;"",$Q65&lt;$F65),"確認日の前後矛盾",IF(AND($M65&lt;&gt;"",$N65&lt;&gt;"",$M65&gt;$N65),"期限順序要確認",IF(AND($L65&lt;&gt;"",$M65&lt;&gt;"",$L65&gt;$M65),"期限順序要確認",IF(AND($G65&lt;&gt;"内容確認済",$M65&lt;&gt;"",$M65&lt;'はじめに'!$B$3),"内部期限超過",IF(AND($G65&lt;&gt;"内容確認済",$L65&lt;&gt;"",$L65&lt;'はじめに'!$B$3),"依頼期限超過","")))))))))))))))</x:f>
      </x:c>
    </x:row>
    <x:row r="66" ht="50" customHeight="1">
      <x:c r="A66" s="44"/>
      <x:c r="B66" s="37" t="str">
        <x:f>IF($A66="","",IFERROR(IF(VLOOKUP($A66,'案件_空欄'!$A$6:$P$25,2,FALSE)=0,"",VLOOKUP($A66,'案件_空欄'!$A$6:$P$25,2,FALSE)),"案件ID未登録"))</x:f>
      </x:c>
      <x:c r="C66" s="44"/>
      <x:c r="D66" s="44"/>
      <x:c r="E66" s="44"/>
      <x:c r="F66" s="46"/>
      <x:c r="G66" s="44"/>
      <x:c r="H66" s="44"/>
      <x:c r="I66" s="44"/>
      <x:c r="J66" s="44"/>
      <x:c r="K66" s="44"/>
      <x:c r="L66" s="48"/>
      <x:c r="M66" s="48"/>
      <x:c r="N66" s="41" t="str">
        <x:f>IF($A66="","",IFERROR(IF(VLOOKUP($A66,'案件_空欄'!$A$6:$P$25,6,FALSE)=0,"",VLOOKUP($A66,'案件_空欄'!$A$6:$P$25,6,FALSE)),"案件ID未登録"))</x:f>
      </x:c>
      <x:c r="O66" s="37" t="str">
        <x:f>IF($A66="","",IFERROR(IF(VLOOKUP($A66,'案件_空欄'!$A$6:$P$25,9,FALSE)=0,"",VLOOKUP($A66,'案件_空欄'!$A$6:$P$25,9,FALSE)),"案件ID未登録"))</x:f>
      </x:c>
      <x:c r="P66" s="44"/>
      <x:c r="Q66" s="46"/>
      <x:c r="R66" s="44"/>
      <x:c r="S66" s="46"/>
      <x:c r="T66" s="37" t="str">
        <x:f>IF($A66="","",IF($C66="","資料ID未入力",IF(COUNTIF('案件_空欄'!$A$6:$A$25,$A66)=0,"案件ID要確認",IF(COUNTIFS($A$6:$A$105,$A66,$C$6:$C$105,$C66)&gt;1,"資料ID重複",IF($G66="","確認結果未入力",IF(AND($G66="未提出",$F66&lt;&gt;""),"状態矛盾：受領日あり",IF(AND($G66&lt;&gt;"未提出",$F66=""),"受領日要入力",IF(AND($F66&lt;&gt;"",$F66&gt;'はじめに'!$B$3),"受領日が未来",IF(AND($G66="内容確認済",OR($P66="",$Q66="",$E66="")),"確認記録不足",IF(AND($G66="内容確認済",$I66&lt;&gt;"なし"),"待ち先を再確認",IF(AND($F66&lt;&gt;"",$Q66&lt;&gt;"",$Q66&lt;$F66),"確認日の前後矛盾",IF(AND($M66&lt;&gt;"",$N66&lt;&gt;"",$M66&gt;$N66),"期限順序要確認",IF(AND($L66&lt;&gt;"",$M66&lt;&gt;"",$L66&gt;$M66),"期限順序要確認",IF(AND($G66&lt;&gt;"内容確認済",$M66&lt;&gt;"",$M66&lt;'はじめに'!$B$3),"内部期限超過",IF(AND($G66&lt;&gt;"内容確認済",$L66&lt;&gt;"",$L66&lt;'はじめに'!$B$3),"依頼期限超過","")))))))))))))))</x:f>
      </x:c>
    </x:row>
    <x:row r="67" ht="50" customHeight="1">
      <x:c r="A67" s="44"/>
      <x:c r="B67" s="37" t="str">
        <x:f>IF($A67="","",IFERROR(IF(VLOOKUP($A67,'案件_空欄'!$A$6:$P$25,2,FALSE)=0,"",VLOOKUP($A67,'案件_空欄'!$A$6:$P$25,2,FALSE)),"案件ID未登録"))</x:f>
      </x:c>
      <x:c r="C67" s="44"/>
      <x:c r="D67" s="44"/>
      <x:c r="E67" s="44"/>
      <x:c r="F67" s="46"/>
      <x:c r="G67" s="44"/>
      <x:c r="H67" s="44"/>
      <x:c r="I67" s="44"/>
      <x:c r="J67" s="44"/>
      <x:c r="K67" s="44"/>
      <x:c r="L67" s="48"/>
      <x:c r="M67" s="48"/>
      <x:c r="N67" s="41" t="str">
        <x:f>IF($A67="","",IFERROR(IF(VLOOKUP($A67,'案件_空欄'!$A$6:$P$25,6,FALSE)=0,"",VLOOKUP($A67,'案件_空欄'!$A$6:$P$25,6,FALSE)),"案件ID未登録"))</x:f>
      </x:c>
      <x:c r="O67" s="37" t="str">
        <x:f>IF($A67="","",IFERROR(IF(VLOOKUP($A67,'案件_空欄'!$A$6:$P$25,9,FALSE)=0,"",VLOOKUP($A67,'案件_空欄'!$A$6:$P$25,9,FALSE)),"案件ID未登録"))</x:f>
      </x:c>
      <x:c r="P67" s="44"/>
      <x:c r="Q67" s="46"/>
      <x:c r="R67" s="44"/>
      <x:c r="S67" s="46"/>
      <x:c r="T67" s="37" t="str">
        <x:f>IF($A67="","",IF($C67="","資料ID未入力",IF(COUNTIF('案件_空欄'!$A$6:$A$25,$A67)=0,"案件ID要確認",IF(COUNTIFS($A$6:$A$105,$A67,$C$6:$C$105,$C67)&gt;1,"資料ID重複",IF($G67="","確認結果未入力",IF(AND($G67="未提出",$F67&lt;&gt;""),"状態矛盾：受領日あり",IF(AND($G67&lt;&gt;"未提出",$F67=""),"受領日要入力",IF(AND($F67&lt;&gt;"",$F67&gt;'はじめに'!$B$3),"受領日が未来",IF(AND($G67="内容確認済",OR($P67="",$Q67="",$E67="")),"確認記録不足",IF(AND($G67="内容確認済",$I67&lt;&gt;"なし"),"待ち先を再確認",IF(AND($F67&lt;&gt;"",$Q67&lt;&gt;"",$Q67&lt;$F67),"確認日の前後矛盾",IF(AND($M67&lt;&gt;"",$N67&lt;&gt;"",$M67&gt;$N67),"期限順序要確認",IF(AND($L67&lt;&gt;"",$M67&lt;&gt;"",$L67&gt;$M67),"期限順序要確認",IF(AND($G67&lt;&gt;"内容確認済",$M67&lt;&gt;"",$M67&lt;'はじめに'!$B$3),"内部期限超過",IF(AND($G67&lt;&gt;"内容確認済",$L67&lt;&gt;"",$L67&lt;'はじめに'!$B$3),"依頼期限超過","")))))))))))))))</x:f>
      </x:c>
    </x:row>
    <x:row r="68" ht="50" customHeight="1">
      <x:c r="A68" s="44"/>
      <x:c r="B68" s="37" t="str">
        <x:f>IF($A68="","",IFERROR(IF(VLOOKUP($A68,'案件_空欄'!$A$6:$P$25,2,FALSE)=0,"",VLOOKUP($A68,'案件_空欄'!$A$6:$P$25,2,FALSE)),"案件ID未登録"))</x:f>
      </x:c>
      <x:c r="C68" s="44"/>
      <x:c r="D68" s="44"/>
      <x:c r="E68" s="44"/>
      <x:c r="F68" s="46"/>
      <x:c r="G68" s="44"/>
      <x:c r="H68" s="44"/>
      <x:c r="I68" s="44"/>
      <x:c r="J68" s="44"/>
      <x:c r="K68" s="44"/>
      <x:c r="L68" s="48"/>
      <x:c r="M68" s="48"/>
      <x:c r="N68" s="41" t="str">
        <x:f>IF($A68="","",IFERROR(IF(VLOOKUP($A68,'案件_空欄'!$A$6:$P$25,6,FALSE)=0,"",VLOOKUP($A68,'案件_空欄'!$A$6:$P$25,6,FALSE)),"案件ID未登録"))</x:f>
      </x:c>
      <x:c r="O68" s="37" t="str">
        <x:f>IF($A68="","",IFERROR(IF(VLOOKUP($A68,'案件_空欄'!$A$6:$P$25,9,FALSE)=0,"",VLOOKUP($A68,'案件_空欄'!$A$6:$P$25,9,FALSE)),"案件ID未登録"))</x:f>
      </x:c>
      <x:c r="P68" s="44"/>
      <x:c r="Q68" s="46"/>
      <x:c r="R68" s="44"/>
      <x:c r="S68" s="46"/>
      <x:c r="T68" s="37" t="str">
        <x:f>IF($A68="","",IF($C68="","資料ID未入力",IF(COUNTIF('案件_空欄'!$A$6:$A$25,$A68)=0,"案件ID要確認",IF(COUNTIFS($A$6:$A$105,$A68,$C$6:$C$105,$C68)&gt;1,"資料ID重複",IF($G68="","確認結果未入力",IF(AND($G68="未提出",$F68&lt;&gt;""),"状態矛盾：受領日あり",IF(AND($G68&lt;&gt;"未提出",$F68=""),"受領日要入力",IF(AND($F68&lt;&gt;"",$F68&gt;'はじめに'!$B$3),"受領日が未来",IF(AND($G68="内容確認済",OR($P68="",$Q68="",$E68="")),"確認記録不足",IF(AND($G68="内容確認済",$I68&lt;&gt;"なし"),"待ち先を再確認",IF(AND($F68&lt;&gt;"",$Q68&lt;&gt;"",$Q68&lt;$F68),"確認日の前後矛盾",IF(AND($M68&lt;&gt;"",$N68&lt;&gt;"",$M68&gt;$N68),"期限順序要確認",IF(AND($L68&lt;&gt;"",$M68&lt;&gt;"",$L68&gt;$M68),"期限順序要確認",IF(AND($G68&lt;&gt;"内容確認済",$M68&lt;&gt;"",$M68&lt;'はじめに'!$B$3),"内部期限超過",IF(AND($G68&lt;&gt;"内容確認済",$L68&lt;&gt;"",$L68&lt;'はじめに'!$B$3),"依頼期限超過","")))))))))))))))</x:f>
      </x:c>
    </x:row>
    <x:row r="69" ht="50" customHeight="1">
      <x:c r="A69" s="44"/>
      <x:c r="B69" s="37" t="str">
        <x:f>IF($A69="","",IFERROR(IF(VLOOKUP($A69,'案件_空欄'!$A$6:$P$25,2,FALSE)=0,"",VLOOKUP($A69,'案件_空欄'!$A$6:$P$25,2,FALSE)),"案件ID未登録"))</x:f>
      </x:c>
      <x:c r="C69" s="44"/>
      <x:c r="D69" s="44"/>
      <x:c r="E69" s="44"/>
      <x:c r="F69" s="46"/>
      <x:c r="G69" s="44"/>
      <x:c r="H69" s="44"/>
      <x:c r="I69" s="44"/>
      <x:c r="J69" s="44"/>
      <x:c r="K69" s="44"/>
      <x:c r="L69" s="48"/>
      <x:c r="M69" s="48"/>
      <x:c r="N69" s="41" t="str">
        <x:f>IF($A69="","",IFERROR(IF(VLOOKUP($A69,'案件_空欄'!$A$6:$P$25,6,FALSE)=0,"",VLOOKUP($A69,'案件_空欄'!$A$6:$P$25,6,FALSE)),"案件ID未登録"))</x:f>
      </x:c>
      <x:c r="O69" s="37" t="str">
        <x:f>IF($A69="","",IFERROR(IF(VLOOKUP($A69,'案件_空欄'!$A$6:$P$25,9,FALSE)=0,"",VLOOKUP($A69,'案件_空欄'!$A$6:$P$25,9,FALSE)),"案件ID未登録"))</x:f>
      </x:c>
      <x:c r="P69" s="44"/>
      <x:c r="Q69" s="46"/>
      <x:c r="R69" s="44"/>
      <x:c r="S69" s="46"/>
      <x:c r="T69" s="37" t="str">
        <x:f>IF($A69="","",IF($C69="","資料ID未入力",IF(COUNTIF('案件_空欄'!$A$6:$A$25,$A69)=0,"案件ID要確認",IF(COUNTIFS($A$6:$A$105,$A69,$C$6:$C$105,$C69)&gt;1,"資料ID重複",IF($G69="","確認結果未入力",IF(AND($G69="未提出",$F69&lt;&gt;""),"状態矛盾：受領日あり",IF(AND($G69&lt;&gt;"未提出",$F69=""),"受領日要入力",IF(AND($F69&lt;&gt;"",$F69&gt;'はじめに'!$B$3),"受領日が未来",IF(AND($G69="内容確認済",OR($P69="",$Q69="",$E69="")),"確認記録不足",IF(AND($G69="内容確認済",$I69&lt;&gt;"なし"),"待ち先を再確認",IF(AND($F69&lt;&gt;"",$Q69&lt;&gt;"",$Q69&lt;$F69),"確認日の前後矛盾",IF(AND($M69&lt;&gt;"",$N69&lt;&gt;"",$M69&gt;$N69),"期限順序要確認",IF(AND($L69&lt;&gt;"",$M69&lt;&gt;"",$L69&gt;$M69),"期限順序要確認",IF(AND($G69&lt;&gt;"内容確認済",$M69&lt;&gt;"",$M69&lt;'はじめに'!$B$3),"内部期限超過",IF(AND($G69&lt;&gt;"内容確認済",$L69&lt;&gt;"",$L69&lt;'はじめに'!$B$3),"依頼期限超過","")))))))))))))))</x:f>
      </x:c>
    </x:row>
    <x:row r="70" ht="50" customHeight="1">
      <x:c r="A70" s="44"/>
      <x:c r="B70" s="37" t="str">
        <x:f>IF($A70="","",IFERROR(IF(VLOOKUP($A70,'案件_空欄'!$A$6:$P$25,2,FALSE)=0,"",VLOOKUP($A70,'案件_空欄'!$A$6:$P$25,2,FALSE)),"案件ID未登録"))</x:f>
      </x:c>
      <x:c r="C70" s="44"/>
      <x:c r="D70" s="44"/>
      <x:c r="E70" s="44"/>
      <x:c r="F70" s="46"/>
      <x:c r="G70" s="44"/>
      <x:c r="H70" s="44"/>
      <x:c r="I70" s="44"/>
      <x:c r="J70" s="44"/>
      <x:c r="K70" s="44"/>
      <x:c r="L70" s="48"/>
      <x:c r="M70" s="48"/>
      <x:c r="N70" s="41" t="str">
        <x:f>IF($A70="","",IFERROR(IF(VLOOKUP($A70,'案件_空欄'!$A$6:$P$25,6,FALSE)=0,"",VLOOKUP($A70,'案件_空欄'!$A$6:$P$25,6,FALSE)),"案件ID未登録"))</x:f>
      </x:c>
      <x:c r="O70" s="37" t="str">
        <x:f>IF($A70="","",IFERROR(IF(VLOOKUP($A70,'案件_空欄'!$A$6:$P$25,9,FALSE)=0,"",VLOOKUP($A70,'案件_空欄'!$A$6:$P$25,9,FALSE)),"案件ID未登録"))</x:f>
      </x:c>
      <x:c r="P70" s="44"/>
      <x:c r="Q70" s="46"/>
      <x:c r="R70" s="44"/>
      <x:c r="S70" s="46"/>
      <x:c r="T70" s="37" t="str">
        <x:f>IF($A70="","",IF($C70="","資料ID未入力",IF(COUNTIF('案件_空欄'!$A$6:$A$25,$A70)=0,"案件ID要確認",IF(COUNTIFS($A$6:$A$105,$A70,$C$6:$C$105,$C70)&gt;1,"資料ID重複",IF($G70="","確認結果未入力",IF(AND($G70="未提出",$F70&lt;&gt;""),"状態矛盾：受領日あり",IF(AND($G70&lt;&gt;"未提出",$F70=""),"受領日要入力",IF(AND($F70&lt;&gt;"",$F70&gt;'はじめに'!$B$3),"受領日が未来",IF(AND($G70="内容確認済",OR($P70="",$Q70="",$E70="")),"確認記録不足",IF(AND($G70="内容確認済",$I70&lt;&gt;"なし"),"待ち先を再確認",IF(AND($F70&lt;&gt;"",$Q70&lt;&gt;"",$Q70&lt;$F70),"確認日の前後矛盾",IF(AND($M70&lt;&gt;"",$N70&lt;&gt;"",$M70&gt;$N70),"期限順序要確認",IF(AND($L70&lt;&gt;"",$M70&lt;&gt;"",$L70&gt;$M70),"期限順序要確認",IF(AND($G70&lt;&gt;"内容確認済",$M70&lt;&gt;"",$M70&lt;'はじめに'!$B$3),"内部期限超過",IF(AND($G70&lt;&gt;"内容確認済",$L70&lt;&gt;"",$L70&lt;'はじめに'!$B$3),"依頼期限超過","")))))))))))))))</x:f>
      </x:c>
    </x:row>
    <x:row r="71" ht="50" customHeight="1">
      <x:c r="A71" s="44"/>
      <x:c r="B71" s="37" t="str">
        <x:f>IF($A71="","",IFERROR(IF(VLOOKUP($A71,'案件_空欄'!$A$6:$P$25,2,FALSE)=0,"",VLOOKUP($A71,'案件_空欄'!$A$6:$P$25,2,FALSE)),"案件ID未登録"))</x:f>
      </x:c>
      <x:c r="C71" s="44"/>
      <x:c r="D71" s="44"/>
      <x:c r="E71" s="44"/>
      <x:c r="F71" s="46"/>
      <x:c r="G71" s="44"/>
      <x:c r="H71" s="44"/>
      <x:c r="I71" s="44"/>
      <x:c r="J71" s="44"/>
      <x:c r="K71" s="44"/>
      <x:c r="L71" s="48"/>
      <x:c r="M71" s="48"/>
      <x:c r="N71" s="41" t="str">
        <x:f>IF($A71="","",IFERROR(IF(VLOOKUP($A71,'案件_空欄'!$A$6:$P$25,6,FALSE)=0,"",VLOOKUP($A71,'案件_空欄'!$A$6:$P$25,6,FALSE)),"案件ID未登録"))</x:f>
      </x:c>
      <x:c r="O71" s="37" t="str">
        <x:f>IF($A71="","",IFERROR(IF(VLOOKUP($A71,'案件_空欄'!$A$6:$P$25,9,FALSE)=0,"",VLOOKUP($A71,'案件_空欄'!$A$6:$P$25,9,FALSE)),"案件ID未登録"))</x:f>
      </x:c>
      <x:c r="P71" s="44"/>
      <x:c r="Q71" s="46"/>
      <x:c r="R71" s="44"/>
      <x:c r="S71" s="46"/>
      <x:c r="T71" s="37" t="str">
        <x:f>IF($A71="","",IF($C71="","資料ID未入力",IF(COUNTIF('案件_空欄'!$A$6:$A$25,$A71)=0,"案件ID要確認",IF(COUNTIFS($A$6:$A$105,$A71,$C$6:$C$105,$C71)&gt;1,"資料ID重複",IF($G71="","確認結果未入力",IF(AND($G71="未提出",$F71&lt;&gt;""),"状態矛盾：受領日あり",IF(AND($G71&lt;&gt;"未提出",$F71=""),"受領日要入力",IF(AND($F71&lt;&gt;"",$F71&gt;'はじめに'!$B$3),"受領日が未来",IF(AND($G71="内容確認済",OR($P71="",$Q71="",$E71="")),"確認記録不足",IF(AND($G71="内容確認済",$I71&lt;&gt;"なし"),"待ち先を再確認",IF(AND($F71&lt;&gt;"",$Q71&lt;&gt;"",$Q71&lt;$F71),"確認日の前後矛盾",IF(AND($M71&lt;&gt;"",$N71&lt;&gt;"",$M71&gt;$N71),"期限順序要確認",IF(AND($L71&lt;&gt;"",$M71&lt;&gt;"",$L71&gt;$M71),"期限順序要確認",IF(AND($G71&lt;&gt;"内容確認済",$M71&lt;&gt;"",$M71&lt;'はじめに'!$B$3),"内部期限超過",IF(AND($G71&lt;&gt;"内容確認済",$L71&lt;&gt;"",$L71&lt;'はじめに'!$B$3),"依頼期限超過","")))))))))))))))</x:f>
      </x:c>
    </x:row>
    <x:row r="72" ht="50" customHeight="1">
      <x:c r="A72" s="44"/>
      <x:c r="B72" s="37" t="str">
        <x:f>IF($A72="","",IFERROR(IF(VLOOKUP($A72,'案件_空欄'!$A$6:$P$25,2,FALSE)=0,"",VLOOKUP($A72,'案件_空欄'!$A$6:$P$25,2,FALSE)),"案件ID未登録"))</x:f>
      </x:c>
      <x:c r="C72" s="44"/>
      <x:c r="D72" s="44"/>
      <x:c r="E72" s="44"/>
      <x:c r="F72" s="46"/>
      <x:c r="G72" s="44"/>
      <x:c r="H72" s="44"/>
      <x:c r="I72" s="44"/>
      <x:c r="J72" s="44"/>
      <x:c r="K72" s="44"/>
      <x:c r="L72" s="48"/>
      <x:c r="M72" s="48"/>
      <x:c r="N72" s="41" t="str">
        <x:f>IF($A72="","",IFERROR(IF(VLOOKUP($A72,'案件_空欄'!$A$6:$P$25,6,FALSE)=0,"",VLOOKUP($A72,'案件_空欄'!$A$6:$P$25,6,FALSE)),"案件ID未登録"))</x:f>
      </x:c>
      <x:c r="O72" s="37" t="str">
        <x:f>IF($A72="","",IFERROR(IF(VLOOKUP($A72,'案件_空欄'!$A$6:$P$25,9,FALSE)=0,"",VLOOKUP($A72,'案件_空欄'!$A$6:$P$25,9,FALSE)),"案件ID未登録"))</x:f>
      </x:c>
      <x:c r="P72" s="44"/>
      <x:c r="Q72" s="46"/>
      <x:c r="R72" s="44"/>
      <x:c r="S72" s="46"/>
      <x:c r="T72" s="37" t="str">
        <x:f>IF($A72="","",IF($C72="","資料ID未入力",IF(COUNTIF('案件_空欄'!$A$6:$A$25,$A72)=0,"案件ID要確認",IF(COUNTIFS($A$6:$A$105,$A72,$C$6:$C$105,$C72)&gt;1,"資料ID重複",IF($G72="","確認結果未入力",IF(AND($G72="未提出",$F72&lt;&gt;""),"状態矛盾：受領日あり",IF(AND($G72&lt;&gt;"未提出",$F72=""),"受領日要入力",IF(AND($F72&lt;&gt;"",$F72&gt;'はじめに'!$B$3),"受領日が未来",IF(AND($G72="内容確認済",OR($P72="",$Q72="",$E72="")),"確認記録不足",IF(AND($G72="内容確認済",$I72&lt;&gt;"なし"),"待ち先を再確認",IF(AND($F72&lt;&gt;"",$Q72&lt;&gt;"",$Q72&lt;$F72),"確認日の前後矛盾",IF(AND($M72&lt;&gt;"",$N72&lt;&gt;"",$M72&gt;$N72),"期限順序要確認",IF(AND($L72&lt;&gt;"",$M72&lt;&gt;"",$L72&gt;$M72),"期限順序要確認",IF(AND($G72&lt;&gt;"内容確認済",$M72&lt;&gt;"",$M72&lt;'はじめに'!$B$3),"内部期限超過",IF(AND($G72&lt;&gt;"内容確認済",$L72&lt;&gt;"",$L72&lt;'はじめに'!$B$3),"依頼期限超過","")))))))))))))))</x:f>
      </x:c>
    </x:row>
    <x:row r="73" ht="50" customHeight="1">
      <x:c r="A73" s="44"/>
      <x:c r="B73" s="37" t="str">
        <x:f>IF($A73="","",IFERROR(IF(VLOOKUP($A73,'案件_空欄'!$A$6:$P$25,2,FALSE)=0,"",VLOOKUP($A73,'案件_空欄'!$A$6:$P$25,2,FALSE)),"案件ID未登録"))</x:f>
      </x:c>
      <x:c r="C73" s="44"/>
      <x:c r="D73" s="44"/>
      <x:c r="E73" s="44"/>
      <x:c r="F73" s="46"/>
      <x:c r="G73" s="44"/>
      <x:c r="H73" s="44"/>
      <x:c r="I73" s="44"/>
      <x:c r="J73" s="44"/>
      <x:c r="K73" s="44"/>
      <x:c r="L73" s="48"/>
      <x:c r="M73" s="48"/>
      <x:c r="N73" s="41" t="str">
        <x:f>IF($A73="","",IFERROR(IF(VLOOKUP($A73,'案件_空欄'!$A$6:$P$25,6,FALSE)=0,"",VLOOKUP($A73,'案件_空欄'!$A$6:$P$25,6,FALSE)),"案件ID未登録"))</x:f>
      </x:c>
      <x:c r="O73" s="37" t="str">
        <x:f>IF($A73="","",IFERROR(IF(VLOOKUP($A73,'案件_空欄'!$A$6:$P$25,9,FALSE)=0,"",VLOOKUP($A73,'案件_空欄'!$A$6:$P$25,9,FALSE)),"案件ID未登録"))</x:f>
      </x:c>
      <x:c r="P73" s="44"/>
      <x:c r="Q73" s="46"/>
      <x:c r="R73" s="44"/>
      <x:c r="S73" s="46"/>
      <x:c r="T73" s="37" t="str">
        <x:f>IF($A73="","",IF($C73="","資料ID未入力",IF(COUNTIF('案件_空欄'!$A$6:$A$25,$A73)=0,"案件ID要確認",IF(COUNTIFS($A$6:$A$105,$A73,$C$6:$C$105,$C73)&gt;1,"資料ID重複",IF($G73="","確認結果未入力",IF(AND($G73="未提出",$F73&lt;&gt;""),"状態矛盾：受領日あり",IF(AND($G73&lt;&gt;"未提出",$F73=""),"受領日要入力",IF(AND($F73&lt;&gt;"",$F73&gt;'はじめに'!$B$3),"受領日が未来",IF(AND($G73="内容確認済",OR($P73="",$Q73="",$E73="")),"確認記録不足",IF(AND($G73="内容確認済",$I73&lt;&gt;"なし"),"待ち先を再確認",IF(AND($F73&lt;&gt;"",$Q73&lt;&gt;"",$Q73&lt;$F73),"確認日の前後矛盾",IF(AND($M73&lt;&gt;"",$N73&lt;&gt;"",$M73&gt;$N73),"期限順序要確認",IF(AND($L73&lt;&gt;"",$M73&lt;&gt;"",$L73&gt;$M73),"期限順序要確認",IF(AND($G73&lt;&gt;"内容確認済",$M73&lt;&gt;"",$M73&lt;'はじめに'!$B$3),"内部期限超過",IF(AND($G73&lt;&gt;"内容確認済",$L73&lt;&gt;"",$L73&lt;'はじめに'!$B$3),"依頼期限超過","")))))))))))))))</x:f>
      </x:c>
    </x:row>
    <x:row r="74" ht="50" customHeight="1">
      <x:c r="A74" s="44"/>
      <x:c r="B74" s="37" t="str">
        <x:f>IF($A74="","",IFERROR(IF(VLOOKUP($A74,'案件_空欄'!$A$6:$P$25,2,FALSE)=0,"",VLOOKUP($A74,'案件_空欄'!$A$6:$P$25,2,FALSE)),"案件ID未登録"))</x:f>
      </x:c>
      <x:c r="C74" s="44"/>
      <x:c r="D74" s="44"/>
      <x:c r="E74" s="44"/>
      <x:c r="F74" s="46"/>
      <x:c r="G74" s="44"/>
      <x:c r="H74" s="44"/>
      <x:c r="I74" s="44"/>
      <x:c r="J74" s="44"/>
      <x:c r="K74" s="44"/>
      <x:c r="L74" s="48"/>
      <x:c r="M74" s="48"/>
      <x:c r="N74" s="41" t="str">
        <x:f>IF($A74="","",IFERROR(IF(VLOOKUP($A74,'案件_空欄'!$A$6:$P$25,6,FALSE)=0,"",VLOOKUP($A74,'案件_空欄'!$A$6:$P$25,6,FALSE)),"案件ID未登録"))</x:f>
      </x:c>
      <x:c r="O74" s="37" t="str">
        <x:f>IF($A74="","",IFERROR(IF(VLOOKUP($A74,'案件_空欄'!$A$6:$P$25,9,FALSE)=0,"",VLOOKUP($A74,'案件_空欄'!$A$6:$P$25,9,FALSE)),"案件ID未登録"))</x:f>
      </x:c>
      <x:c r="P74" s="44"/>
      <x:c r="Q74" s="46"/>
      <x:c r="R74" s="44"/>
      <x:c r="S74" s="46"/>
      <x:c r="T74" s="37" t="str">
        <x:f>IF($A74="","",IF($C74="","資料ID未入力",IF(COUNTIF('案件_空欄'!$A$6:$A$25,$A74)=0,"案件ID要確認",IF(COUNTIFS($A$6:$A$105,$A74,$C$6:$C$105,$C74)&gt;1,"資料ID重複",IF($G74="","確認結果未入力",IF(AND($G74="未提出",$F74&lt;&gt;""),"状態矛盾：受領日あり",IF(AND($G74&lt;&gt;"未提出",$F74=""),"受領日要入力",IF(AND($F74&lt;&gt;"",$F74&gt;'はじめに'!$B$3),"受領日が未来",IF(AND($G74="内容確認済",OR($P74="",$Q74="",$E74="")),"確認記録不足",IF(AND($G74="内容確認済",$I74&lt;&gt;"なし"),"待ち先を再確認",IF(AND($F74&lt;&gt;"",$Q74&lt;&gt;"",$Q74&lt;$F74),"確認日の前後矛盾",IF(AND($M74&lt;&gt;"",$N74&lt;&gt;"",$M74&gt;$N74),"期限順序要確認",IF(AND($L74&lt;&gt;"",$M74&lt;&gt;"",$L74&gt;$M74),"期限順序要確認",IF(AND($G74&lt;&gt;"内容確認済",$M74&lt;&gt;"",$M74&lt;'はじめに'!$B$3),"内部期限超過",IF(AND($G74&lt;&gt;"内容確認済",$L74&lt;&gt;"",$L74&lt;'はじめに'!$B$3),"依頼期限超過","")))))))))))))))</x:f>
      </x:c>
    </x:row>
    <x:row r="75" ht="50" customHeight="1">
      <x:c r="A75" s="44"/>
      <x:c r="B75" s="37" t="str">
        <x:f>IF($A75="","",IFERROR(IF(VLOOKUP($A75,'案件_空欄'!$A$6:$P$25,2,FALSE)=0,"",VLOOKUP($A75,'案件_空欄'!$A$6:$P$25,2,FALSE)),"案件ID未登録"))</x:f>
      </x:c>
      <x:c r="C75" s="44"/>
      <x:c r="D75" s="44"/>
      <x:c r="E75" s="44"/>
      <x:c r="F75" s="46"/>
      <x:c r="G75" s="44"/>
      <x:c r="H75" s="44"/>
      <x:c r="I75" s="44"/>
      <x:c r="J75" s="44"/>
      <x:c r="K75" s="44"/>
      <x:c r="L75" s="48"/>
      <x:c r="M75" s="48"/>
      <x:c r="N75" s="41" t="str">
        <x:f>IF($A75="","",IFERROR(IF(VLOOKUP($A75,'案件_空欄'!$A$6:$P$25,6,FALSE)=0,"",VLOOKUP($A75,'案件_空欄'!$A$6:$P$25,6,FALSE)),"案件ID未登録"))</x:f>
      </x:c>
      <x:c r="O75" s="37" t="str">
        <x:f>IF($A75="","",IFERROR(IF(VLOOKUP($A75,'案件_空欄'!$A$6:$P$25,9,FALSE)=0,"",VLOOKUP($A75,'案件_空欄'!$A$6:$P$25,9,FALSE)),"案件ID未登録"))</x:f>
      </x:c>
      <x:c r="P75" s="44"/>
      <x:c r="Q75" s="46"/>
      <x:c r="R75" s="44"/>
      <x:c r="S75" s="46"/>
      <x:c r="T75" s="37" t="str">
        <x:f>IF($A75="","",IF($C75="","資料ID未入力",IF(COUNTIF('案件_空欄'!$A$6:$A$25,$A75)=0,"案件ID要確認",IF(COUNTIFS($A$6:$A$105,$A75,$C$6:$C$105,$C75)&gt;1,"資料ID重複",IF($G75="","確認結果未入力",IF(AND($G75="未提出",$F75&lt;&gt;""),"状態矛盾：受領日あり",IF(AND($G75&lt;&gt;"未提出",$F75=""),"受領日要入力",IF(AND($F75&lt;&gt;"",$F75&gt;'はじめに'!$B$3),"受領日が未来",IF(AND($G75="内容確認済",OR($P75="",$Q75="",$E75="")),"確認記録不足",IF(AND($G75="内容確認済",$I75&lt;&gt;"なし"),"待ち先を再確認",IF(AND($F75&lt;&gt;"",$Q75&lt;&gt;"",$Q75&lt;$F75),"確認日の前後矛盾",IF(AND($M75&lt;&gt;"",$N75&lt;&gt;"",$M75&gt;$N75),"期限順序要確認",IF(AND($L75&lt;&gt;"",$M75&lt;&gt;"",$L75&gt;$M75),"期限順序要確認",IF(AND($G75&lt;&gt;"内容確認済",$M75&lt;&gt;"",$M75&lt;'はじめに'!$B$3),"内部期限超過",IF(AND($G75&lt;&gt;"内容確認済",$L75&lt;&gt;"",$L75&lt;'はじめに'!$B$3),"依頼期限超過","")))))))))))))))</x:f>
      </x:c>
    </x:row>
    <x:row r="76" ht="50" customHeight="1">
      <x:c r="A76" s="44"/>
      <x:c r="B76" s="37" t="str">
        <x:f>IF($A76="","",IFERROR(IF(VLOOKUP($A76,'案件_空欄'!$A$6:$P$25,2,FALSE)=0,"",VLOOKUP($A76,'案件_空欄'!$A$6:$P$25,2,FALSE)),"案件ID未登録"))</x:f>
      </x:c>
      <x:c r="C76" s="44"/>
      <x:c r="D76" s="44"/>
      <x:c r="E76" s="44"/>
      <x:c r="F76" s="46"/>
      <x:c r="G76" s="44"/>
      <x:c r="H76" s="44"/>
      <x:c r="I76" s="44"/>
      <x:c r="J76" s="44"/>
      <x:c r="K76" s="44"/>
      <x:c r="L76" s="48"/>
      <x:c r="M76" s="48"/>
      <x:c r="N76" s="41" t="str">
        <x:f>IF($A76="","",IFERROR(IF(VLOOKUP($A76,'案件_空欄'!$A$6:$P$25,6,FALSE)=0,"",VLOOKUP($A76,'案件_空欄'!$A$6:$P$25,6,FALSE)),"案件ID未登録"))</x:f>
      </x:c>
      <x:c r="O76" s="37" t="str">
        <x:f>IF($A76="","",IFERROR(IF(VLOOKUP($A76,'案件_空欄'!$A$6:$P$25,9,FALSE)=0,"",VLOOKUP($A76,'案件_空欄'!$A$6:$P$25,9,FALSE)),"案件ID未登録"))</x:f>
      </x:c>
      <x:c r="P76" s="44"/>
      <x:c r="Q76" s="46"/>
      <x:c r="R76" s="44"/>
      <x:c r="S76" s="46"/>
      <x:c r="T76" s="37" t="str">
        <x:f>IF($A76="","",IF($C76="","資料ID未入力",IF(COUNTIF('案件_空欄'!$A$6:$A$25,$A76)=0,"案件ID要確認",IF(COUNTIFS($A$6:$A$105,$A76,$C$6:$C$105,$C76)&gt;1,"資料ID重複",IF($G76="","確認結果未入力",IF(AND($G76="未提出",$F76&lt;&gt;""),"状態矛盾：受領日あり",IF(AND($G76&lt;&gt;"未提出",$F76=""),"受領日要入力",IF(AND($F76&lt;&gt;"",$F76&gt;'はじめに'!$B$3),"受領日が未来",IF(AND($G76="内容確認済",OR($P76="",$Q76="",$E76="")),"確認記録不足",IF(AND($G76="内容確認済",$I76&lt;&gt;"なし"),"待ち先を再確認",IF(AND($F76&lt;&gt;"",$Q76&lt;&gt;"",$Q76&lt;$F76),"確認日の前後矛盾",IF(AND($M76&lt;&gt;"",$N76&lt;&gt;"",$M76&gt;$N76),"期限順序要確認",IF(AND($L76&lt;&gt;"",$M76&lt;&gt;"",$L76&gt;$M76),"期限順序要確認",IF(AND($G76&lt;&gt;"内容確認済",$M76&lt;&gt;"",$M76&lt;'はじめに'!$B$3),"内部期限超過",IF(AND($G76&lt;&gt;"内容確認済",$L76&lt;&gt;"",$L76&lt;'はじめに'!$B$3),"依頼期限超過","")))))))))))))))</x:f>
      </x:c>
    </x:row>
    <x:row r="77" ht="50" customHeight="1">
      <x:c r="A77" s="44"/>
      <x:c r="B77" s="37" t="str">
        <x:f>IF($A77="","",IFERROR(IF(VLOOKUP($A77,'案件_空欄'!$A$6:$P$25,2,FALSE)=0,"",VLOOKUP($A77,'案件_空欄'!$A$6:$P$25,2,FALSE)),"案件ID未登録"))</x:f>
      </x:c>
      <x:c r="C77" s="44"/>
      <x:c r="D77" s="44"/>
      <x:c r="E77" s="44"/>
      <x:c r="F77" s="46"/>
      <x:c r="G77" s="44"/>
      <x:c r="H77" s="44"/>
      <x:c r="I77" s="44"/>
      <x:c r="J77" s="44"/>
      <x:c r="K77" s="44"/>
      <x:c r="L77" s="48"/>
      <x:c r="M77" s="48"/>
      <x:c r="N77" s="41" t="str">
        <x:f>IF($A77="","",IFERROR(IF(VLOOKUP($A77,'案件_空欄'!$A$6:$P$25,6,FALSE)=0,"",VLOOKUP($A77,'案件_空欄'!$A$6:$P$25,6,FALSE)),"案件ID未登録"))</x:f>
      </x:c>
      <x:c r="O77" s="37" t="str">
        <x:f>IF($A77="","",IFERROR(IF(VLOOKUP($A77,'案件_空欄'!$A$6:$P$25,9,FALSE)=0,"",VLOOKUP($A77,'案件_空欄'!$A$6:$P$25,9,FALSE)),"案件ID未登録"))</x:f>
      </x:c>
      <x:c r="P77" s="44"/>
      <x:c r="Q77" s="46"/>
      <x:c r="R77" s="44"/>
      <x:c r="S77" s="46"/>
      <x:c r="T77" s="37" t="str">
        <x:f>IF($A77="","",IF($C77="","資料ID未入力",IF(COUNTIF('案件_空欄'!$A$6:$A$25,$A77)=0,"案件ID要確認",IF(COUNTIFS($A$6:$A$105,$A77,$C$6:$C$105,$C77)&gt;1,"資料ID重複",IF($G77="","確認結果未入力",IF(AND($G77="未提出",$F77&lt;&gt;""),"状態矛盾：受領日あり",IF(AND($G77&lt;&gt;"未提出",$F77=""),"受領日要入力",IF(AND($F77&lt;&gt;"",$F77&gt;'はじめに'!$B$3),"受領日が未来",IF(AND($G77="内容確認済",OR($P77="",$Q77="",$E77="")),"確認記録不足",IF(AND($G77="内容確認済",$I77&lt;&gt;"なし"),"待ち先を再確認",IF(AND($F77&lt;&gt;"",$Q77&lt;&gt;"",$Q77&lt;$F77),"確認日の前後矛盾",IF(AND($M77&lt;&gt;"",$N77&lt;&gt;"",$M77&gt;$N77),"期限順序要確認",IF(AND($L77&lt;&gt;"",$M77&lt;&gt;"",$L77&gt;$M77),"期限順序要確認",IF(AND($G77&lt;&gt;"内容確認済",$M77&lt;&gt;"",$M77&lt;'はじめに'!$B$3),"内部期限超過",IF(AND($G77&lt;&gt;"内容確認済",$L77&lt;&gt;"",$L77&lt;'はじめに'!$B$3),"依頼期限超過","")))))))))))))))</x:f>
      </x:c>
    </x:row>
    <x:row r="78" ht="50" customHeight="1">
      <x:c r="A78" s="44"/>
      <x:c r="B78" s="37" t="str">
        <x:f>IF($A78="","",IFERROR(IF(VLOOKUP($A78,'案件_空欄'!$A$6:$P$25,2,FALSE)=0,"",VLOOKUP($A78,'案件_空欄'!$A$6:$P$25,2,FALSE)),"案件ID未登録"))</x:f>
      </x:c>
      <x:c r="C78" s="44"/>
      <x:c r="D78" s="44"/>
      <x:c r="E78" s="44"/>
      <x:c r="F78" s="46"/>
      <x:c r="G78" s="44"/>
      <x:c r="H78" s="44"/>
      <x:c r="I78" s="44"/>
      <x:c r="J78" s="44"/>
      <x:c r="K78" s="44"/>
      <x:c r="L78" s="48"/>
      <x:c r="M78" s="48"/>
      <x:c r="N78" s="41" t="str">
        <x:f>IF($A78="","",IFERROR(IF(VLOOKUP($A78,'案件_空欄'!$A$6:$P$25,6,FALSE)=0,"",VLOOKUP($A78,'案件_空欄'!$A$6:$P$25,6,FALSE)),"案件ID未登録"))</x:f>
      </x:c>
      <x:c r="O78" s="37" t="str">
        <x:f>IF($A78="","",IFERROR(IF(VLOOKUP($A78,'案件_空欄'!$A$6:$P$25,9,FALSE)=0,"",VLOOKUP($A78,'案件_空欄'!$A$6:$P$25,9,FALSE)),"案件ID未登録"))</x:f>
      </x:c>
      <x:c r="P78" s="44"/>
      <x:c r="Q78" s="46"/>
      <x:c r="R78" s="44"/>
      <x:c r="S78" s="46"/>
      <x:c r="T78" s="37" t="str">
        <x:f>IF($A78="","",IF($C78="","資料ID未入力",IF(COUNTIF('案件_空欄'!$A$6:$A$25,$A78)=0,"案件ID要確認",IF(COUNTIFS($A$6:$A$105,$A78,$C$6:$C$105,$C78)&gt;1,"資料ID重複",IF($G78="","確認結果未入力",IF(AND($G78="未提出",$F78&lt;&gt;""),"状態矛盾：受領日あり",IF(AND($G78&lt;&gt;"未提出",$F78=""),"受領日要入力",IF(AND($F78&lt;&gt;"",$F78&gt;'はじめに'!$B$3),"受領日が未来",IF(AND($G78="内容確認済",OR($P78="",$Q78="",$E78="")),"確認記録不足",IF(AND($G78="内容確認済",$I78&lt;&gt;"なし"),"待ち先を再確認",IF(AND($F78&lt;&gt;"",$Q78&lt;&gt;"",$Q78&lt;$F78),"確認日の前後矛盾",IF(AND($M78&lt;&gt;"",$N78&lt;&gt;"",$M78&gt;$N78),"期限順序要確認",IF(AND($L78&lt;&gt;"",$M78&lt;&gt;"",$L78&gt;$M78),"期限順序要確認",IF(AND($G78&lt;&gt;"内容確認済",$M78&lt;&gt;"",$M78&lt;'はじめに'!$B$3),"内部期限超過",IF(AND($G78&lt;&gt;"内容確認済",$L78&lt;&gt;"",$L78&lt;'はじめに'!$B$3),"依頼期限超過","")))))))))))))))</x:f>
      </x:c>
    </x:row>
    <x:row r="79" ht="50" customHeight="1">
      <x:c r="A79" s="44"/>
      <x:c r="B79" s="37" t="str">
        <x:f>IF($A79="","",IFERROR(IF(VLOOKUP($A79,'案件_空欄'!$A$6:$P$25,2,FALSE)=0,"",VLOOKUP($A79,'案件_空欄'!$A$6:$P$25,2,FALSE)),"案件ID未登録"))</x:f>
      </x:c>
      <x:c r="C79" s="44"/>
      <x:c r="D79" s="44"/>
      <x:c r="E79" s="44"/>
      <x:c r="F79" s="46"/>
      <x:c r="G79" s="44"/>
      <x:c r="H79" s="44"/>
      <x:c r="I79" s="44"/>
      <x:c r="J79" s="44"/>
      <x:c r="K79" s="44"/>
      <x:c r="L79" s="48"/>
      <x:c r="M79" s="48"/>
      <x:c r="N79" s="41" t="str">
        <x:f>IF($A79="","",IFERROR(IF(VLOOKUP($A79,'案件_空欄'!$A$6:$P$25,6,FALSE)=0,"",VLOOKUP($A79,'案件_空欄'!$A$6:$P$25,6,FALSE)),"案件ID未登録"))</x:f>
      </x:c>
      <x:c r="O79" s="37" t="str">
        <x:f>IF($A79="","",IFERROR(IF(VLOOKUP($A79,'案件_空欄'!$A$6:$P$25,9,FALSE)=0,"",VLOOKUP($A79,'案件_空欄'!$A$6:$P$25,9,FALSE)),"案件ID未登録"))</x:f>
      </x:c>
      <x:c r="P79" s="44"/>
      <x:c r="Q79" s="46"/>
      <x:c r="R79" s="44"/>
      <x:c r="S79" s="46"/>
      <x:c r="T79" s="37" t="str">
        <x:f>IF($A79="","",IF($C79="","資料ID未入力",IF(COUNTIF('案件_空欄'!$A$6:$A$25,$A79)=0,"案件ID要確認",IF(COUNTIFS($A$6:$A$105,$A79,$C$6:$C$105,$C79)&gt;1,"資料ID重複",IF($G79="","確認結果未入力",IF(AND($G79="未提出",$F79&lt;&gt;""),"状態矛盾：受領日あり",IF(AND($G79&lt;&gt;"未提出",$F79=""),"受領日要入力",IF(AND($F79&lt;&gt;"",$F79&gt;'はじめに'!$B$3),"受領日が未来",IF(AND($G79="内容確認済",OR($P79="",$Q79="",$E79="")),"確認記録不足",IF(AND($G79="内容確認済",$I79&lt;&gt;"なし"),"待ち先を再確認",IF(AND($F79&lt;&gt;"",$Q79&lt;&gt;"",$Q79&lt;$F79),"確認日の前後矛盾",IF(AND($M79&lt;&gt;"",$N79&lt;&gt;"",$M79&gt;$N79),"期限順序要確認",IF(AND($L79&lt;&gt;"",$M79&lt;&gt;"",$L79&gt;$M79),"期限順序要確認",IF(AND($G79&lt;&gt;"内容確認済",$M79&lt;&gt;"",$M79&lt;'はじめに'!$B$3),"内部期限超過",IF(AND($G79&lt;&gt;"内容確認済",$L79&lt;&gt;"",$L79&lt;'はじめに'!$B$3),"依頼期限超過","")))))))))))))))</x:f>
      </x:c>
    </x:row>
    <x:row r="80" ht="50" customHeight="1">
      <x:c r="A80" s="44"/>
      <x:c r="B80" s="37" t="str">
        <x:f>IF($A80="","",IFERROR(IF(VLOOKUP($A80,'案件_空欄'!$A$6:$P$25,2,FALSE)=0,"",VLOOKUP($A80,'案件_空欄'!$A$6:$P$25,2,FALSE)),"案件ID未登録"))</x:f>
      </x:c>
      <x:c r="C80" s="44"/>
      <x:c r="D80" s="44"/>
      <x:c r="E80" s="44"/>
      <x:c r="F80" s="46"/>
      <x:c r="G80" s="44"/>
      <x:c r="H80" s="44"/>
      <x:c r="I80" s="44"/>
      <x:c r="J80" s="44"/>
      <x:c r="K80" s="44"/>
      <x:c r="L80" s="48"/>
      <x:c r="M80" s="48"/>
      <x:c r="N80" s="41" t="str">
        <x:f>IF($A80="","",IFERROR(IF(VLOOKUP($A80,'案件_空欄'!$A$6:$P$25,6,FALSE)=0,"",VLOOKUP($A80,'案件_空欄'!$A$6:$P$25,6,FALSE)),"案件ID未登録"))</x:f>
      </x:c>
      <x:c r="O80" s="37" t="str">
        <x:f>IF($A80="","",IFERROR(IF(VLOOKUP($A80,'案件_空欄'!$A$6:$P$25,9,FALSE)=0,"",VLOOKUP($A80,'案件_空欄'!$A$6:$P$25,9,FALSE)),"案件ID未登録"))</x:f>
      </x:c>
      <x:c r="P80" s="44"/>
      <x:c r="Q80" s="46"/>
      <x:c r="R80" s="44"/>
      <x:c r="S80" s="46"/>
      <x:c r="T80" s="37" t="str">
        <x:f>IF($A80="","",IF($C80="","資料ID未入力",IF(COUNTIF('案件_空欄'!$A$6:$A$25,$A80)=0,"案件ID要確認",IF(COUNTIFS($A$6:$A$105,$A80,$C$6:$C$105,$C80)&gt;1,"資料ID重複",IF($G80="","確認結果未入力",IF(AND($G80="未提出",$F80&lt;&gt;""),"状態矛盾：受領日あり",IF(AND($G80&lt;&gt;"未提出",$F80=""),"受領日要入力",IF(AND($F80&lt;&gt;"",$F80&gt;'はじめに'!$B$3),"受領日が未来",IF(AND($G80="内容確認済",OR($P80="",$Q80="",$E80="")),"確認記録不足",IF(AND($G80="内容確認済",$I80&lt;&gt;"なし"),"待ち先を再確認",IF(AND($F80&lt;&gt;"",$Q80&lt;&gt;"",$Q80&lt;$F80),"確認日の前後矛盾",IF(AND($M80&lt;&gt;"",$N80&lt;&gt;"",$M80&gt;$N80),"期限順序要確認",IF(AND($L80&lt;&gt;"",$M80&lt;&gt;"",$L80&gt;$M80),"期限順序要確認",IF(AND($G80&lt;&gt;"内容確認済",$M80&lt;&gt;"",$M80&lt;'はじめに'!$B$3),"内部期限超過",IF(AND($G80&lt;&gt;"内容確認済",$L80&lt;&gt;"",$L80&lt;'はじめに'!$B$3),"依頼期限超過","")))))))))))))))</x:f>
      </x:c>
    </x:row>
    <x:row r="81" ht="50" customHeight="1">
      <x:c r="A81" s="44"/>
      <x:c r="B81" s="37" t="str">
        <x:f>IF($A81="","",IFERROR(IF(VLOOKUP($A81,'案件_空欄'!$A$6:$P$25,2,FALSE)=0,"",VLOOKUP($A81,'案件_空欄'!$A$6:$P$25,2,FALSE)),"案件ID未登録"))</x:f>
      </x:c>
      <x:c r="C81" s="44"/>
      <x:c r="D81" s="44"/>
      <x:c r="E81" s="44"/>
      <x:c r="F81" s="46"/>
      <x:c r="G81" s="44"/>
      <x:c r="H81" s="44"/>
      <x:c r="I81" s="44"/>
      <x:c r="J81" s="44"/>
      <x:c r="K81" s="44"/>
      <x:c r="L81" s="48"/>
      <x:c r="M81" s="48"/>
      <x:c r="N81" s="41" t="str">
        <x:f>IF($A81="","",IFERROR(IF(VLOOKUP($A81,'案件_空欄'!$A$6:$P$25,6,FALSE)=0,"",VLOOKUP($A81,'案件_空欄'!$A$6:$P$25,6,FALSE)),"案件ID未登録"))</x:f>
      </x:c>
      <x:c r="O81" s="37" t="str">
        <x:f>IF($A81="","",IFERROR(IF(VLOOKUP($A81,'案件_空欄'!$A$6:$P$25,9,FALSE)=0,"",VLOOKUP($A81,'案件_空欄'!$A$6:$P$25,9,FALSE)),"案件ID未登録"))</x:f>
      </x:c>
      <x:c r="P81" s="44"/>
      <x:c r="Q81" s="46"/>
      <x:c r="R81" s="44"/>
      <x:c r="S81" s="46"/>
      <x:c r="T81" s="37" t="str">
        <x:f>IF($A81="","",IF($C81="","資料ID未入力",IF(COUNTIF('案件_空欄'!$A$6:$A$25,$A81)=0,"案件ID要確認",IF(COUNTIFS($A$6:$A$105,$A81,$C$6:$C$105,$C81)&gt;1,"資料ID重複",IF($G81="","確認結果未入力",IF(AND($G81="未提出",$F81&lt;&gt;""),"状態矛盾：受領日あり",IF(AND($G81&lt;&gt;"未提出",$F81=""),"受領日要入力",IF(AND($F81&lt;&gt;"",$F81&gt;'はじめに'!$B$3),"受領日が未来",IF(AND($G81="内容確認済",OR($P81="",$Q81="",$E81="")),"確認記録不足",IF(AND($G81="内容確認済",$I81&lt;&gt;"なし"),"待ち先を再確認",IF(AND($F81&lt;&gt;"",$Q81&lt;&gt;"",$Q81&lt;$F81),"確認日の前後矛盾",IF(AND($M81&lt;&gt;"",$N81&lt;&gt;"",$M81&gt;$N81),"期限順序要確認",IF(AND($L81&lt;&gt;"",$M81&lt;&gt;"",$L81&gt;$M81),"期限順序要確認",IF(AND($G81&lt;&gt;"内容確認済",$M81&lt;&gt;"",$M81&lt;'はじめに'!$B$3),"内部期限超過",IF(AND($G81&lt;&gt;"内容確認済",$L81&lt;&gt;"",$L81&lt;'はじめに'!$B$3),"依頼期限超過","")))))))))))))))</x:f>
      </x:c>
    </x:row>
    <x:row r="82" ht="50" customHeight="1">
      <x:c r="A82" s="44"/>
      <x:c r="B82" s="37" t="str">
        <x:f>IF($A82="","",IFERROR(IF(VLOOKUP($A82,'案件_空欄'!$A$6:$P$25,2,FALSE)=0,"",VLOOKUP($A82,'案件_空欄'!$A$6:$P$25,2,FALSE)),"案件ID未登録"))</x:f>
      </x:c>
      <x:c r="C82" s="44"/>
      <x:c r="D82" s="44"/>
      <x:c r="E82" s="44"/>
      <x:c r="F82" s="46"/>
      <x:c r="G82" s="44"/>
      <x:c r="H82" s="44"/>
      <x:c r="I82" s="44"/>
      <x:c r="J82" s="44"/>
      <x:c r="K82" s="44"/>
      <x:c r="L82" s="48"/>
      <x:c r="M82" s="48"/>
      <x:c r="N82" s="41" t="str">
        <x:f>IF($A82="","",IFERROR(IF(VLOOKUP($A82,'案件_空欄'!$A$6:$P$25,6,FALSE)=0,"",VLOOKUP($A82,'案件_空欄'!$A$6:$P$25,6,FALSE)),"案件ID未登録"))</x:f>
      </x:c>
      <x:c r="O82" s="37" t="str">
        <x:f>IF($A82="","",IFERROR(IF(VLOOKUP($A82,'案件_空欄'!$A$6:$P$25,9,FALSE)=0,"",VLOOKUP($A82,'案件_空欄'!$A$6:$P$25,9,FALSE)),"案件ID未登録"))</x:f>
      </x:c>
      <x:c r="P82" s="44"/>
      <x:c r="Q82" s="46"/>
      <x:c r="R82" s="44"/>
      <x:c r="S82" s="46"/>
      <x:c r="T82" s="37" t="str">
        <x:f>IF($A82="","",IF($C82="","資料ID未入力",IF(COUNTIF('案件_空欄'!$A$6:$A$25,$A82)=0,"案件ID要確認",IF(COUNTIFS($A$6:$A$105,$A82,$C$6:$C$105,$C82)&gt;1,"資料ID重複",IF($G82="","確認結果未入力",IF(AND($G82="未提出",$F82&lt;&gt;""),"状態矛盾：受領日あり",IF(AND($G82&lt;&gt;"未提出",$F82=""),"受領日要入力",IF(AND($F82&lt;&gt;"",$F82&gt;'はじめに'!$B$3),"受領日が未来",IF(AND($G82="内容確認済",OR($P82="",$Q82="",$E82="")),"確認記録不足",IF(AND($G82="内容確認済",$I82&lt;&gt;"なし"),"待ち先を再確認",IF(AND($F82&lt;&gt;"",$Q82&lt;&gt;"",$Q82&lt;$F82),"確認日の前後矛盾",IF(AND($M82&lt;&gt;"",$N82&lt;&gt;"",$M82&gt;$N82),"期限順序要確認",IF(AND($L82&lt;&gt;"",$M82&lt;&gt;"",$L82&gt;$M82),"期限順序要確認",IF(AND($G82&lt;&gt;"内容確認済",$M82&lt;&gt;"",$M82&lt;'はじめに'!$B$3),"内部期限超過",IF(AND($G82&lt;&gt;"内容確認済",$L82&lt;&gt;"",$L82&lt;'はじめに'!$B$3),"依頼期限超過","")))))))))))))))</x:f>
      </x:c>
    </x:row>
    <x:row r="83" ht="50" customHeight="1">
      <x:c r="A83" s="44"/>
      <x:c r="B83" s="37" t="str">
        <x:f>IF($A83="","",IFERROR(IF(VLOOKUP($A83,'案件_空欄'!$A$6:$P$25,2,FALSE)=0,"",VLOOKUP($A83,'案件_空欄'!$A$6:$P$25,2,FALSE)),"案件ID未登録"))</x:f>
      </x:c>
      <x:c r="C83" s="44"/>
      <x:c r="D83" s="44"/>
      <x:c r="E83" s="44"/>
      <x:c r="F83" s="46"/>
      <x:c r="G83" s="44"/>
      <x:c r="H83" s="44"/>
      <x:c r="I83" s="44"/>
      <x:c r="J83" s="44"/>
      <x:c r="K83" s="44"/>
      <x:c r="L83" s="48"/>
      <x:c r="M83" s="48"/>
      <x:c r="N83" s="41" t="str">
        <x:f>IF($A83="","",IFERROR(IF(VLOOKUP($A83,'案件_空欄'!$A$6:$P$25,6,FALSE)=0,"",VLOOKUP($A83,'案件_空欄'!$A$6:$P$25,6,FALSE)),"案件ID未登録"))</x:f>
      </x:c>
      <x:c r="O83" s="37" t="str">
        <x:f>IF($A83="","",IFERROR(IF(VLOOKUP($A83,'案件_空欄'!$A$6:$P$25,9,FALSE)=0,"",VLOOKUP($A83,'案件_空欄'!$A$6:$P$25,9,FALSE)),"案件ID未登録"))</x:f>
      </x:c>
      <x:c r="P83" s="44"/>
      <x:c r="Q83" s="46"/>
      <x:c r="R83" s="44"/>
      <x:c r="S83" s="46"/>
      <x:c r="T83" s="37" t="str">
        <x:f>IF($A83="","",IF($C83="","資料ID未入力",IF(COUNTIF('案件_空欄'!$A$6:$A$25,$A83)=0,"案件ID要確認",IF(COUNTIFS($A$6:$A$105,$A83,$C$6:$C$105,$C83)&gt;1,"資料ID重複",IF($G83="","確認結果未入力",IF(AND($G83="未提出",$F83&lt;&gt;""),"状態矛盾：受領日あり",IF(AND($G83&lt;&gt;"未提出",$F83=""),"受領日要入力",IF(AND($F83&lt;&gt;"",$F83&gt;'はじめに'!$B$3),"受領日が未来",IF(AND($G83="内容確認済",OR($P83="",$Q83="",$E83="")),"確認記録不足",IF(AND($G83="内容確認済",$I83&lt;&gt;"なし"),"待ち先を再確認",IF(AND($F83&lt;&gt;"",$Q83&lt;&gt;"",$Q83&lt;$F83),"確認日の前後矛盾",IF(AND($M83&lt;&gt;"",$N83&lt;&gt;"",$M83&gt;$N83),"期限順序要確認",IF(AND($L83&lt;&gt;"",$M83&lt;&gt;"",$L83&gt;$M83),"期限順序要確認",IF(AND($G83&lt;&gt;"内容確認済",$M83&lt;&gt;"",$M83&lt;'はじめに'!$B$3),"内部期限超過",IF(AND($G83&lt;&gt;"内容確認済",$L83&lt;&gt;"",$L83&lt;'はじめに'!$B$3),"依頼期限超過","")))))))))))))))</x:f>
      </x:c>
    </x:row>
    <x:row r="84" ht="50" customHeight="1">
      <x:c r="A84" s="44"/>
      <x:c r="B84" s="37" t="str">
        <x:f>IF($A84="","",IFERROR(IF(VLOOKUP($A84,'案件_空欄'!$A$6:$P$25,2,FALSE)=0,"",VLOOKUP($A84,'案件_空欄'!$A$6:$P$25,2,FALSE)),"案件ID未登録"))</x:f>
      </x:c>
      <x:c r="C84" s="44"/>
      <x:c r="D84" s="44"/>
      <x:c r="E84" s="44"/>
      <x:c r="F84" s="46"/>
      <x:c r="G84" s="44"/>
      <x:c r="H84" s="44"/>
      <x:c r="I84" s="44"/>
      <x:c r="J84" s="44"/>
      <x:c r="K84" s="44"/>
      <x:c r="L84" s="48"/>
      <x:c r="M84" s="48"/>
      <x:c r="N84" s="41" t="str">
        <x:f>IF($A84="","",IFERROR(IF(VLOOKUP($A84,'案件_空欄'!$A$6:$P$25,6,FALSE)=0,"",VLOOKUP($A84,'案件_空欄'!$A$6:$P$25,6,FALSE)),"案件ID未登録"))</x:f>
      </x:c>
      <x:c r="O84" s="37" t="str">
        <x:f>IF($A84="","",IFERROR(IF(VLOOKUP($A84,'案件_空欄'!$A$6:$P$25,9,FALSE)=0,"",VLOOKUP($A84,'案件_空欄'!$A$6:$P$25,9,FALSE)),"案件ID未登録"))</x:f>
      </x:c>
      <x:c r="P84" s="44"/>
      <x:c r="Q84" s="46"/>
      <x:c r="R84" s="44"/>
      <x:c r="S84" s="46"/>
      <x:c r="T84" s="37" t="str">
        <x:f>IF($A84="","",IF($C84="","資料ID未入力",IF(COUNTIF('案件_空欄'!$A$6:$A$25,$A84)=0,"案件ID要確認",IF(COUNTIFS($A$6:$A$105,$A84,$C$6:$C$105,$C84)&gt;1,"資料ID重複",IF($G84="","確認結果未入力",IF(AND($G84="未提出",$F84&lt;&gt;""),"状態矛盾：受領日あり",IF(AND($G84&lt;&gt;"未提出",$F84=""),"受領日要入力",IF(AND($F84&lt;&gt;"",$F84&gt;'はじめに'!$B$3),"受領日が未来",IF(AND($G84="内容確認済",OR($P84="",$Q84="",$E84="")),"確認記録不足",IF(AND($G84="内容確認済",$I84&lt;&gt;"なし"),"待ち先を再確認",IF(AND($F84&lt;&gt;"",$Q84&lt;&gt;"",$Q84&lt;$F84),"確認日の前後矛盾",IF(AND($M84&lt;&gt;"",$N84&lt;&gt;"",$M84&gt;$N84),"期限順序要確認",IF(AND($L84&lt;&gt;"",$M84&lt;&gt;"",$L84&gt;$M84),"期限順序要確認",IF(AND($G84&lt;&gt;"内容確認済",$M84&lt;&gt;"",$M84&lt;'はじめに'!$B$3),"内部期限超過",IF(AND($G84&lt;&gt;"内容確認済",$L84&lt;&gt;"",$L84&lt;'はじめに'!$B$3),"依頼期限超過","")))))))))))))))</x:f>
      </x:c>
    </x:row>
    <x:row r="85" ht="50" customHeight="1">
      <x:c r="A85" s="44"/>
      <x:c r="B85" s="37" t="str">
        <x:f>IF($A85="","",IFERROR(IF(VLOOKUP($A85,'案件_空欄'!$A$6:$P$25,2,FALSE)=0,"",VLOOKUP($A85,'案件_空欄'!$A$6:$P$25,2,FALSE)),"案件ID未登録"))</x:f>
      </x:c>
      <x:c r="C85" s="44"/>
      <x:c r="D85" s="44"/>
      <x:c r="E85" s="44"/>
      <x:c r="F85" s="46"/>
      <x:c r="G85" s="44"/>
      <x:c r="H85" s="44"/>
      <x:c r="I85" s="44"/>
      <x:c r="J85" s="44"/>
      <x:c r="K85" s="44"/>
      <x:c r="L85" s="48"/>
      <x:c r="M85" s="48"/>
      <x:c r="N85" s="41" t="str">
        <x:f>IF($A85="","",IFERROR(IF(VLOOKUP($A85,'案件_空欄'!$A$6:$P$25,6,FALSE)=0,"",VLOOKUP($A85,'案件_空欄'!$A$6:$P$25,6,FALSE)),"案件ID未登録"))</x:f>
      </x:c>
      <x:c r="O85" s="37" t="str">
        <x:f>IF($A85="","",IFERROR(IF(VLOOKUP($A85,'案件_空欄'!$A$6:$P$25,9,FALSE)=0,"",VLOOKUP($A85,'案件_空欄'!$A$6:$P$25,9,FALSE)),"案件ID未登録"))</x:f>
      </x:c>
      <x:c r="P85" s="44"/>
      <x:c r="Q85" s="46"/>
      <x:c r="R85" s="44"/>
      <x:c r="S85" s="46"/>
      <x:c r="T85" s="37" t="str">
        <x:f>IF($A85="","",IF($C85="","資料ID未入力",IF(COUNTIF('案件_空欄'!$A$6:$A$25,$A85)=0,"案件ID要確認",IF(COUNTIFS($A$6:$A$105,$A85,$C$6:$C$105,$C85)&gt;1,"資料ID重複",IF($G85="","確認結果未入力",IF(AND($G85="未提出",$F85&lt;&gt;""),"状態矛盾：受領日あり",IF(AND($G85&lt;&gt;"未提出",$F85=""),"受領日要入力",IF(AND($F85&lt;&gt;"",$F85&gt;'はじめに'!$B$3),"受領日が未来",IF(AND($G85="内容確認済",OR($P85="",$Q85="",$E85="")),"確認記録不足",IF(AND($G85="内容確認済",$I85&lt;&gt;"なし"),"待ち先を再確認",IF(AND($F85&lt;&gt;"",$Q85&lt;&gt;"",$Q85&lt;$F85),"確認日の前後矛盾",IF(AND($M85&lt;&gt;"",$N85&lt;&gt;"",$M85&gt;$N85),"期限順序要確認",IF(AND($L85&lt;&gt;"",$M85&lt;&gt;"",$L85&gt;$M85),"期限順序要確認",IF(AND($G85&lt;&gt;"内容確認済",$M85&lt;&gt;"",$M85&lt;'はじめに'!$B$3),"内部期限超過",IF(AND($G85&lt;&gt;"内容確認済",$L85&lt;&gt;"",$L85&lt;'はじめに'!$B$3),"依頼期限超過","")))))))))))))))</x:f>
      </x:c>
    </x:row>
    <x:row r="86" ht="50" customHeight="1">
      <x:c r="A86" s="44"/>
      <x:c r="B86" s="37" t="str">
        <x:f>IF($A86="","",IFERROR(IF(VLOOKUP($A86,'案件_空欄'!$A$6:$P$25,2,FALSE)=0,"",VLOOKUP($A86,'案件_空欄'!$A$6:$P$25,2,FALSE)),"案件ID未登録"))</x:f>
      </x:c>
      <x:c r="C86" s="44"/>
      <x:c r="D86" s="44"/>
      <x:c r="E86" s="44"/>
      <x:c r="F86" s="46"/>
      <x:c r="G86" s="44"/>
      <x:c r="H86" s="44"/>
      <x:c r="I86" s="44"/>
      <x:c r="J86" s="44"/>
      <x:c r="K86" s="44"/>
      <x:c r="L86" s="48"/>
      <x:c r="M86" s="48"/>
      <x:c r="N86" s="41" t="str">
        <x:f>IF($A86="","",IFERROR(IF(VLOOKUP($A86,'案件_空欄'!$A$6:$P$25,6,FALSE)=0,"",VLOOKUP($A86,'案件_空欄'!$A$6:$P$25,6,FALSE)),"案件ID未登録"))</x:f>
      </x:c>
      <x:c r="O86" s="37" t="str">
        <x:f>IF($A86="","",IFERROR(IF(VLOOKUP($A86,'案件_空欄'!$A$6:$P$25,9,FALSE)=0,"",VLOOKUP($A86,'案件_空欄'!$A$6:$P$25,9,FALSE)),"案件ID未登録"))</x:f>
      </x:c>
      <x:c r="P86" s="44"/>
      <x:c r="Q86" s="46"/>
      <x:c r="R86" s="44"/>
      <x:c r="S86" s="46"/>
      <x:c r="T86" s="37" t="str">
        <x:f>IF($A86="","",IF($C86="","資料ID未入力",IF(COUNTIF('案件_空欄'!$A$6:$A$25,$A86)=0,"案件ID要確認",IF(COUNTIFS($A$6:$A$105,$A86,$C$6:$C$105,$C86)&gt;1,"資料ID重複",IF($G86="","確認結果未入力",IF(AND($G86="未提出",$F86&lt;&gt;""),"状態矛盾：受領日あり",IF(AND($G86&lt;&gt;"未提出",$F86=""),"受領日要入力",IF(AND($F86&lt;&gt;"",$F86&gt;'はじめに'!$B$3),"受領日が未来",IF(AND($G86="内容確認済",OR($P86="",$Q86="",$E86="")),"確認記録不足",IF(AND($G86="内容確認済",$I86&lt;&gt;"なし"),"待ち先を再確認",IF(AND($F86&lt;&gt;"",$Q86&lt;&gt;"",$Q86&lt;$F86),"確認日の前後矛盾",IF(AND($M86&lt;&gt;"",$N86&lt;&gt;"",$M86&gt;$N86),"期限順序要確認",IF(AND($L86&lt;&gt;"",$M86&lt;&gt;"",$L86&gt;$M86),"期限順序要確認",IF(AND($G86&lt;&gt;"内容確認済",$M86&lt;&gt;"",$M86&lt;'はじめに'!$B$3),"内部期限超過",IF(AND($G86&lt;&gt;"内容確認済",$L86&lt;&gt;"",$L86&lt;'はじめに'!$B$3),"依頼期限超過","")))))))))))))))</x:f>
      </x:c>
    </x:row>
    <x:row r="87" ht="50" customHeight="1">
      <x:c r="A87" s="44"/>
      <x:c r="B87" s="37" t="str">
        <x:f>IF($A87="","",IFERROR(IF(VLOOKUP($A87,'案件_空欄'!$A$6:$P$25,2,FALSE)=0,"",VLOOKUP($A87,'案件_空欄'!$A$6:$P$25,2,FALSE)),"案件ID未登録"))</x:f>
      </x:c>
      <x:c r="C87" s="44"/>
      <x:c r="D87" s="44"/>
      <x:c r="E87" s="44"/>
      <x:c r="F87" s="46"/>
      <x:c r="G87" s="44"/>
      <x:c r="H87" s="44"/>
      <x:c r="I87" s="44"/>
      <x:c r="J87" s="44"/>
      <x:c r="K87" s="44"/>
      <x:c r="L87" s="48"/>
      <x:c r="M87" s="48"/>
      <x:c r="N87" s="41" t="str">
        <x:f>IF($A87="","",IFERROR(IF(VLOOKUP($A87,'案件_空欄'!$A$6:$P$25,6,FALSE)=0,"",VLOOKUP($A87,'案件_空欄'!$A$6:$P$25,6,FALSE)),"案件ID未登録"))</x:f>
      </x:c>
      <x:c r="O87" s="37" t="str">
        <x:f>IF($A87="","",IFERROR(IF(VLOOKUP($A87,'案件_空欄'!$A$6:$P$25,9,FALSE)=0,"",VLOOKUP($A87,'案件_空欄'!$A$6:$P$25,9,FALSE)),"案件ID未登録"))</x:f>
      </x:c>
      <x:c r="P87" s="44"/>
      <x:c r="Q87" s="46"/>
      <x:c r="R87" s="44"/>
      <x:c r="S87" s="46"/>
      <x:c r="T87" s="37" t="str">
        <x:f>IF($A87="","",IF($C87="","資料ID未入力",IF(COUNTIF('案件_空欄'!$A$6:$A$25,$A87)=0,"案件ID要確認",IF(COUNTIFS($A$6:$A$105,$A87,$C$6:$C$105,$C87)&gt;1,"資料ID重複",IF($G87="","確認結果未入力",IF(AND($G87="未提出",$F87&lt;&gt;""),"状態矛盾：受領日あり",IF(AND($G87&lt;&gt;"未提出",$F87=""),"受領日要入力",IF(AND($F87&lt;&gt;"",$F87&gt;'はじめに'!$B$3),"受領日が未来",IF(AND($G87="内容確認済",OR($P87="",$Q87="",$E87="")),"確認記録不足",IF(AND($G87="内容確認済",$I87&lt;&gt;"なし"),"待ち先を再確認",IF(AND($F87&lt;&gt;"",$Q87&lt;&gt;"",$Q87&lt;$F87),"確認日の前後矛盾",IF(AND($M87&lt;&gt;"",$N87&lt;&gt;"",$M87&gt;$N87),"期限順序要確認",IF(AND($L87&lt;&gt;"",$M87&lt;&gt;"",$L87&gt;$M87),"期限順序要確認",IF(AND($G87&lt;&gt;"内容確認済",$M87&lt;&gt;"",$M87&lt;'はじめに'!$B$3),"内部期限超過",IF(AND($G87&lt;&gt;"内容確認済",$L87&lt;&gt;"",$L87&lt;'はじめに'!$B$3),"依頼期限超過","")))))))))))))))</x:f>
      </x:c>
    </x:row>
    <x:row r="88" ht="50" customHeight="1">
      <x:c r="A88" s="44"/>
      <x:c r="B88" s="37" t="str">
        <x:f>IF($A88="","",IFERROR(IF(VLOOKUP($A88,'案件_空欄'!$A$6:$P$25,2,FALSE)=0,"",VLOOKUP($A88,'案件_空欄'!$A$6:$P$25,2,FALSE)),"案件ID未登録"))</x:f>
      </x:c>
      <x:c r="C88" s="44"/>
      <x:c r="D88" s="44"/>
      <x:c r="E88" s="44"/>
      <x:c r="F88" s="46"/>
      <x:c r="G88" s="44"/>
      <x:c r="H88" s="44"/>
      <x:c r="I88" s="44"/>
      <x:c r="J88" s="44"/>
      <x:c r="K88" s="44"/>
      <x:c r="L88" s="48"/>
      <x:c r="M88" s="48"/>
      <x:c r="N88" s="41" t="str">
        <x:f>IF($A88="","",IFERROR(IF(VLOOKUP($A88,'案件_空欄'!$A$6:$P$25,6,FALSE)=0,"",VLOOKUP($A88,'案件_空欄'!$A$6:$P$25,6,FALSE)),"案件ID未登録"))</x:f>
      </x:c>
      <x:c r="O88" s="37" t="str">
        <x:f>IF($A88="","",IFERROR(IF(VLOOKUP($A88,'案件_空欄'!$A$6:$P$25,9,FALSE)=0,"",VLOOKUP($A88,'案件_空欄'!$A$6:$P$25,9,FALSE)),"案件ID未登録"))</x:f>
      </x:c>
      <x:c r="P88" s="44"/>
      <x:c r="Q88" s="46"/>
      <x:c r="R88" s="44"/>
      <x:c r="S88" s="46"/>
      <x:c r="T88" s="37" t="str">
        <x:f>IF($A88="","",IF($C88="","資料ID未入力",IF(COUNTIF('案件_空欄'!$A$6:$A$25,$A88)=0,"案件ID要確認",IF(COUNTIFS($A$6:$A$105,$A88,$C$6:$C$105,$C88)&gt;1,"資料ID重複",IF($G88="","確認結果未入力",IF(AND($G88="未提出",$F88&lt;&gt;""),"状態矛盾：受領日あり",IF(AND($G88&lt;&gt;"未提出",$F88=""),"受領日要入力",IF(AND($F88&lt;&gt;"",$F88&gt;'はじめに'!$B$3),"受領日が未来",IF(AND($G88="内容確認済",OR($P88="",$Q88="",$E88="")),"確認記録不足",IF(AND($G88="内容確認済",$I88&lt;&gt;"なし"),"待ち先を再確認",IF(AND($F88&lt;&gt;"",$Q88&lt;&gt;"",$Q88&lt;$F88),"確認日の前後矛盾",IF(AND($M88&lt;&gt;"",$N88&lt;&gt;"",$M88&gt;$N88),"期限順序要確認",IF(AND($L88&lt;&gt;"",$M88&lt;&gt;"",$L88&gt;$M88),"期限順序要確認",IF(AND($G88&lt;&gt;"内容確認済",$M88&lt;&gt;"",$M88&lt;'はじめに'!$B$3),"内部期限超過",IF(AND($G88&lt;&gt;"内容確認済",$L88&lt;&gt;"",$L88&lt;'はじめに'!$B$3),"依頼期限超過","")))))))))))))))</x:f>
      </x:c>
    </x:row>
    <x:row r="89" ht="50" customHeight="1">
      <x:c r="A89" s="44"/>
      <x:c r="B89" s="37" t="str">
        <x:f>IF($A89="","",IFERROR(IF(VLOOKUP($A89,'案件_空欄'!$A$6:$P$25,2,FALSE)=0,"",VLOOKUP($A89,'案件_空欄'!$A$6:$P$25,2,FALSE)),"案件ID未登録"))</x:f>
      </x:c>
      <x:c r="C89" s="44"/>
      <x:c r="D89" s="44"/>
      <x:c r="E89" s="44"/>
      <x:c r="F89" s="46"/>
      <x:c r="G89" s="44"/>
      <x:c r="H89" s="44"/>
      <x:c r="I89" s="44"/>
      <x:c r="J89" s="44"/>
      <x:c r="K89" s="44"/>
      <x:c r="L89" s="48"/>
      <x:c r="M89" s="48"/>
      <x:c r="N89" s="41" t="str">
        <x:f>IF($A89="","",IFERROR(IF(VLOOKUP($A89,'案件_空欄'!$A$6:$P$25,6,FALSE)=0,"",VLOOKUP($A89,'案件_空欄'!$A$6:$P$25,6,FALSE)),"案件ID未登録"))</x:f>
      </x:c>
      <x:c r="O89" s="37" t="str">
        <x:f>IF($A89="","",IFERROR(IF(VLOOKUP($A89,'案件_空欄'!$A$6:$P$25,9,FALSE)=0,"",VLOOKUP($A89,'案件_空欄'!$A$6:$P$25,9,FALSE)),"案件ID未登録"))</x:f>
      </x:c>
      <x:c r="P89" s="44"/>
      <x:c r="Q89" s="46"/>
      <x:c r="R89" s="44"/>
      <x:c r="S89" s="46"/>
      <x:c r="T89" s="37" t="str">
        <x:f>IF($A89="","",IF($C89="","資料ID未入力",IF(COUNTIF('案件_空欄'!$A$6:$A$25,$A89)=0,"案件ID要確認",IF(COUNTIFS($A$6:$A$105,$A89,$C$6:$C$105,$C89)&gt;1,"資料ID重複",IF($G89="","確認結果未入力",IF(AND($G89="未提出",$F89&lt;&gt;""),"状態矛盾：受領日あり",IF(AND($G89&lt;&gt;"未提出",$F89=""),"受領日要入力",IF(AND($F89&lt;&gt;"",$F89&gt;'はじめに'!$B$3),"受領日が未来",IF(AND($G89="内容確認済",OR($P89="",$Q89="",$E89="")),"確認記録不足",IF(AND($G89="内容確認済",$I89&lt;&gt;"なし"),"待ち先を再確認",IF(AND($F89&lt;&gt;"",$Q89&lt;&gt;"",$Q89&lt;$F89),"確認日の前後矛盾",IF(AND($M89&lt;&gt;"",$N89&lt;&gt;"",$M89&gt;$N89),"期限順序要確認",IF(AND($L89&lt;&gt;"",$M89&lt;&gt;"",$L89&gt;$M89),"期限順序要確認",IF(AND($G89&lt;&gt;"内容確認済",$M89&lt;&gt;"",$M89&lt;'はじめに'!$B$3),"内部期限超過",IF(AND($G89&lt;&gt;"内容確認済",$L89&lt;&gt;"",$L89&lt;'はじめに'!$B$3),"依頼期限超過","")))))))))))))))</x:f>
      </x:c>
    </x:row>
    <x:row r="90" ht="50" customHeight="1">
      <x:c r="A90" s="44"/>
      <x:c r="B90" s="37" t="str">
        <x:f>IF($A90="","",IFERROR(IF(VLOOKUP($A90,'案件_空欄'!$A$6:$P$25,2,FALSE)=0,"",VLOOKUP($A90,'案件_空欄'!$A$6:$P$25,2,FALSE)),"案件ID未登録"))</x:f>
      </x:c>
      <x:c r="C90" s="44"/>
      <x:c r="D90" s="44"/>
      <x:c r="E90" s="44"/>
      <x:c r="F90" s="46"/>
      <x:c r="G90" s="44"/>
      <x:c r="H90" s="44"/>
      <x:c r="I90" s="44"/>
      <x:c r="J90" s="44"/>
      <x:c r="K90" s="44"/>
      <x:c r="L90" s="48"/>
      <x:c r="M90" s="48"/>
      <x:c r="N90" s="41" t="str">
        <x:f>IF($A90="","",IFERROR(IF(VLOOKUP($A90,'案件_空欄'!$A$6:$P$25,6,FALSE)=0,"",VLOOKUP($A90,'案件_空欄'!$A$6:$P$25,6,FALSE)),"案件ID未登録"))</x:f>
      </x:c>
      <x:c r="O90" s="37" t="str">
        <x:f>IF($A90="","",IFERROR(IF(VLOOKUP($A90,'案件_空欄'!$A$6:$P$25,9,FALSE)=0,"",VLOOKUP($A90,'案件_空欄'!$A$6:$P$25,9,FALSE)),"案件ID未登録"))</x:f>
      </x:c>
      <x:c r="P90" s="44"/>
      <x:c r="Q90" s="46"/>
      <x:c r="R90" s="44"/>
      <x:c r="S90" s="46"/>
      <x:c r="T90" s="37" t="str">
        <x:f>IF($A90="","",IF($C90="","資料ID未入力",IF(COUNTIF('案件_空欄'!$A$6:$A$25,$A90)=0,"案件ID要確認",IF(COUNTIFS($A$6:$A$105,$A90,$C$6:$C$105,$C90)&gt;1,"資料ID重複",IF($G90="","確認結果未入力",IF(AND($G90="未提出",$F90&lt;&gt;""),"状態矛盾：受領日あり",IF(AND($G90&lt;&gt;"未提出",$F90=""),"受領日要入力",IF(AND($F90&lt;&gt;"",$F90&gt;'はじめに'!$B$3),"受領日が未来",IF(AND($G90="内容確認済",OR($P90="",$Q90="",$E90="")),"確認記録不足",IF(AND($G90="内容確認済",$I90&lt;&gt;"なし"),"待ち先を再確認",IF(AND($F90&lt;&gt;"",$Q90&lt;&gt;"",$Q90&lt;$F90),"確認日の前後矛盾",IF(AND($M90&lt;&gt;"",$N90&lt;&gt;"",$M90&gt;$N90),"期限順序要確認",IF(AND($L90&lt;&gt;"",$M90&lt;&gt;"",$L90&gt;$M90),"期限順序要確認",IF(AND($G90&lt;&gt;"内容確認済",$M90&lt;&gt;"",$M90&lt;'はじめに'!$B$3),"内部期限超過",IF(AND($G90&lt;&gt;"内容確認済",$L90&lt;&gt;"",$L90&lt;'はじめに'!$B$3),"依頼期限超過","")))))))))))))))</x:f>
      </x:c>
    </x:row>
    <x:row r="91" ht="50" customHeight="1">
      <x:c r="A91" s="44"/>
      <x:c r="B91" s="37" t="str">
        <x:f>IF($A91="","",IFERROR(IF(VLOOKUP($A91,'案件_空欄'!$A$6:$P$25,2,FALSE)=0,"",VLOOKUP($A91,'案件_空欄'!$A$6:$P$25,2,FALSE)),"案件ID未登録"))</x:f>
      </x:c>
      <x:c r="C91" s="44"/>
      <x:c r="D91" s="44"/>
      <x:c r="E91" s="44"/>
      <x:c r="F91" s="46"/>
      <x:c r="G91" s="44"/>
      <x:c r="H91" s="44"/>
      <x:c r="I91" s="44"/>
      <x:c r="J91" s="44"/>
      <x:c r="K91" s="44"/>
      <x:c r="L91" s="48"/>
      <x:c r="M91" s="48"/>
      <x:c r="N91" s="41" t="str">
        <x:f>IF($A91="","",IFERROR(IF(VLOOKUP($A91,'案件_空欄'!$A$6:$P$25,6,FALSE)=0,"",VLOOKUP($A91,'案件_空欄'!$A$6:$P$25,6,FALSE)),"案件ID未登録"))</x:f>
      </x:c>
      <x:c r="O91" s="37" t="str">
        <x:f>IF($A91="","",IFERROR(IF(VLOOKUP($A91,'案件_空欄'!$A$6:$P$25,9,FALSE)=0,"",VLOOKUP($A91,'案件_空欄'!$A$6:$P$25,9,FALSE)),"案件ID未登録"))</x:f>
      </x:c>
      <x:c r="P91" s="44"/>
      <x:c r="Q91" s="46"/>
      <x:c r="R91" s="44"/>
      <x:c r="S91" s="46"/>
      <x:c r="T91" s="37" t="str">
        <x:f>IF($A91="","",IF($C91="","資料ID未入力",IF(COUNTIF('案件_空欄'!$A$6:$A$25,$A91)=0,"案件ID要確認",IF(COUNTIFS($A$6:$A$105,$A91,$C$6:$C$105,$C91)&gt;1,"資料ID重複",IF($G91="","確認結果未入力",IF(AND($G91="未提出",$F91&lt;&gt;""),"状態矛盾：受領日あり",IF(AND($G91&lt;&gt;"未提出",$F91=""),"受領日要入力",IF(AND($F91&lt;&gt;"",$F91&gt;'はじめに'!$B$3),"受領日が未来",IF(AND($G91="内容確認済",OR($P91="",$Q91="",$E91="")),"確認記録不足",IF(AND($G91="内容確認済",$I91&lt;&gt;"なし"),"待ち先を再確認",IF(AND($F91&lt;&gt;"",$Q91&lt;&gt;"",$Q91&lt;$F91),"確認日の前後矛盾",IF(AND($M91&lt;&gt;"",$N91&lt;&gt;"",$M91&gt;$N91),"期限順序要確認",IF(AND($L91&lt;&gt;"",$M91&lt;&gt;"",$L91&gt;$M91),"期限順序要確認",IF(AND($G91&lt;&gt;"内容確認済",$M91&lt;&gt;"",$M91&lt;'はじめに'!$B$3),"内部期限超過",IF(AND($G91&lt;&gt;"内容確認済",$L91&lt;&gt;"",$L91&lt;'はじめに'!$B$3),"依頼期限超過","")))))))))))))))</x:f>
      </x:c>
    </x:row>
    <x:row r="92" ht="50" customHeight="1">
      <x:c r="A92" s="44"/>
      <x:c r="B92" s="37" t="str">
        <x:f>IF($A92="","",IFERROR(IF(VLOOKUP($A92,'案件_空欄'!$A$6:$P$25,2,FALSE)=0,"",VLOOKUP($A92,'案件_空欄'!$A$6:$P$25,2,FALSE)),"案件ID未登録"))</x:f>
      </x:c>
      <x:c r="C92" s="44"/>
      <x:c r="D92" s="44"/>
      <x:c r="E92" s="44"/>
      <x:c r="F92" s="46"/>
      <x:c r="G92" s="44"/>
      <x:c r="H92" s="44"/>
      <x:c r="I92" s="44"/>
      <x:c r="J92" s="44"/>
      <x:c r="K92" s="44"/>
      <x:c r="L92" s="48"/>
      <x:c r="M92" s="48"/>
      <x:c r="N92" s="41" t="str">
        <x:f>IF($A92="","",IFERROR(IF(VLOOKUP($A92,'案件_空欄'!$A$6:$P$25,6,FALSE)=0,"",VLOOKUP($A92,'案件_空欄'!$A$6:$P$25,6,FALSE)),"案件ID未登録"))</x:f>
      </x:c>
      <x:c r="O92" s="37" t="str">
        <x:f>IF($A92="","",IFERROR(IF(VLOOKUP($A92,'案件_空欄'!$A$6:$P$25,9,FALSE)=0,"",VLOOKUP($A92,'案件_空欄'!$A$6:$P$25,9,FALSE)),"案件ID未登録"))</x:f>
      </x:c>
      <x:c r="P92" s="44"/>
      <x:c r="Q92" s="46"/>
      <x:c r="R92" s="44"/>
      <x:c r="S92" s="46"/>
      <x:c r="T92" s="37" t="str">
        <x:f>IF($A92="","",IF($C92="","資料ID未入力",IF(COUNTIF('案件_空欄'!$A$6:$A$25,$A92)=0,"案件ID要確認",IF(COUNTIFS($A$6:$A$105,$A92,$C$6:$C$105,$C92)&gt;1,"資料ID重複",IF($G92="","確認結果未入力",IF(AND($G92="未提出",$F92&lt;&gt;""),"状態矛盾：受領日あり",IF(AND($G92&lt;&gt;"未提出",$F92=""),"受領日要入力",IF(AND($F92&lt;&gt;"",$F92&gt;'はじめに'!$B$3),"受領日が未来",IF(AND($G92="内容確認済",OR($P92="",$Q92="",$E92="")),"確認記録不足",IF(AND($G92="内容確認済",$I92&lt;&gt;"なし"),"待ち先を再確認",IF(AND($F92&lt;&gt;"",$Q92&lt;&gt;"",$Q92&lt;$F92),"確認日の前後矛盾",IF(AND($M92&lt;&gt;"",$N92&lt;&gt;"",$M92&gt;$N92),"期限順序要確認",IF(AND($L92&lt;&gt;"",$M92&lt;&gt;"",$L92&gt;$M92),"期限順序要確認",IF(AND($G92&lt;&gt;"内容確認済",$M92&lt;&gt;"",$M92&lt;'はじめに'!$B$3),"内部期限超過",IF(AND($G92&lt;&gt;"内容確認済",$L92&lt;&gt;"",$L92&lt;'はじめに'!$B$3),"依頼期限超過","")))))))))))))))</x:f>
      </x:c>
    </x:row>
    <x:row r="93" ht="50" customHeight="1">
      <x:c r="A93" s="44"/>
      <x:c r="B93" s="37" t="str">
        <x:f>IF($A93="","",IFERROR(IF(VLOOKUP($A93,'案件_空欄'!$A$6:$P$25,2,FALSE)=0,"",VLOOKUP($A93,'案件_空欄'!$A$6:$P$25,2,FALSE)),"案件ID未登録"))</x:f>
      </x:c>
      <x:c r="C93" s="44"/>
      <x:c r="D93" s="44"/>
      <x:c r="E93" s="44"/>
      <x:c r="F93" s="46"/>
      <x:c r="G93" s="44"/>
      <x:c r="H93" s="44"/>
      <x:c r="I93" s="44"/>
      <x:c r="J93" s="44"/>
      <x:c r="K93" s="44"/>
      <x:c r="L93" s="48"/>
      <x:c r="M93" s="48"/>
      <x:c r="N93" s="41" t="str">
        <x:f>IF($A93="","",IFERROR(IF(VLOOKUP($A93,'案件_空欄'!$A$6:$P$25,6,FALSE)=0,"",VLOOKUP($A93,'案件_空欄'!$A$6:$P$25,6,FALSE)),"案件ID未登録"))</x:f>
      </x:c>
      <x:c r="O93" s="37" t="str">
        <x:f>IF($A93="","",IFERROR(IF(VLOOKUP($A93,'案件_空欄'!$A$6:$P$25,9,FALSE)=0,"",VLOOKUP($A93,'案件_空欄'!$A$6:$P$25,9,FALSE)),"案件ID未登録"))</x:f>
      </x:c>
      <x:c r="P93" s="44"/>
      <x:c r="Q93" s="46"/>
      <x:c r="R93" s="44"/>
      <x:c r="S93" s="46"/>
      <x:c r="T93" s="37" t="str">
        <x:f>IF($A93="","",IF($C93="","資料ID未入力",IF(COUNTIF('案件_空欄'!$A$6:$A$25,$A93)=0,"案件ID要確認",IF(COUNTIFS($A$6:$A$105,$A93,$C$6:$C$105,$C93)&gt;1,"資料ID重複",IF($G93="","確認結果未入力",IF(AND($G93="未提出",$F93&lt;&gt;""),"状態矛盾：受領日あり",IF(AND($G93&lt;&gt;"未提出",$F93=""),"受領日要入力",IF(AND($F93&lt;&gt;"",$F93&gt;'はじめに'!$B$3),"受領日が未来",IF(AND($G93="内容確認済",OR($P93="",$Q93="",$E93="")),"確認記録不足",IF(AND($G93="内容確認済",$I93&lt;&gt;"なし"),"待ち先を再確認",IF(AND($F93&lt;&gt;"",$Q93&lt;&gt;"",$Q93&lt;$F93),"確認日の前後矛盾",IF(AND($M93&lt;&gt;"",$N93&lt;&gt;"",$M93&gt;$N93),"期限順序要確認",IF(AND($L93&lt;&gt;"",$M93&lt;&gt;"",$L93&gt;$M93),"期限順序要確認",IF(AND($G93&lt;&gt;"内容確認済",$M93&lt;&gt;"",$M93&lt;'はじめに'!$B$3),"内部期限超過",IF(AND($G93&lt;&gt;"内容確認済",$L93&lt;&gt;"",$L93&lt;'はじめに'!$B$3),"依頼期限超過","")))))))))))))))</x:f>
      </x:c>
    </x:row>
    <x:row r="94" ht="50" customHeight="1">
      <x:c r="A94" s="44"/>
      <x:c r="B94" s="37" t="str">
        <x:f>IF($A94="","",IFERROR(IF(VLOOKUP($A94,'案件_空欄'!$A$6:$P$25,2,FALSE)=0,"",VLOOKUP($A94,'案件_空欄'!$A$6:$P$25,2,FALSE)),"案件ID未登録"))</x:f>
      </x:c>
      <x:c r="C94" s="44"/>
      <x:c r="D94" s="44"/>
      <x:c r="E94" s="44"/>
      <x:c r="F94" s="46"/>
      <x:c r="G94" s="44"/>
      <x:c r="H94" s="44"/>
      <x:c r="I94" s="44"/>
      <x:c r="J94" s="44"/>
      <x:c r="K94" s="44"/>
      <x:c r="L94" s="48"/>
      <x:c r="M94" s="48"/>
      <x:c r="N94" s="41" t="str">
        <x:f>IF($A94="","",IFERROR(IF(VLOOKUP($A94,'案件_空欄'!$A$6:$P$25,6,FALSE)=0,"",VLOOKUP($A94,'案件_空欄'!$A$6:$P$25,6,FALSE)),"案件ID未登録"))</x:f>
      </x:c>
      <x:c r="O94" s="37" t="str">
        <x:f>IF($A94="","",IFERROR(IF(VLOOKUP($A94,'案件_空欄'!$A$6:$P$25,9,FALSE)=0,"",VLOOKUP($A94,'案件_空欄'!$A$6:$P$25,9,FALSE)),"案件ID未登録"))</x:f>
      </x:c>
      <x:c r="P94" s="44"/>
      <x:c r="Q94" s="46"/>
      <x:c r="R94" s="44"/>
      <x:c r="S94" s="46"/>
      <x:c r="T94" s="37" t="str">
        <x:f>IF($A94="","",IF($C94="","資料ID未入力",IF(COUNTIF('案件_空欄'!$A$6:$A$25,$A94)=0,"案件ID要確認",IF(COUNTIFS($A$6:$A$105,$A94,$C$6:$C$105,$C94)&gt;1,"資料ID重複",IF($G94="","確認結果未入力",IF(AND($G94="未提出",$F94&lt;&gt;""),"状態矛盾：受領日あり",IF(AND($G94&lt;&gt;"未提出",$F94=""),"受領日要入力",IF(AND($F94&lt;&gt;"",$F94&gt;'はじめに'!$B$3),"受領日が未来",IF(AND($G94="内容確認済",OR($P94="",$Q94="",$E94="")),"確認記録不足",IF(AND($G94="内容確認済",$I94&lt;&gt;"なし"),"待ち先を再確認",IF(AND($F94&lt;&gt;"",$Q94&lt;&gt;"",$Q94&lt;$F94),"確認日の前後矛盾",IF(AND($M94&lt;&gt;"",$N94&lt;&gt;"",$M94&gt;$N94),"期限順序要確認",IF(AND($L94&lt;&gt;"",$M94&lt;&gt;"",$L94&gt;$M94),"期限順序要確認",IF(AND($G94&lt;&gt;"内容確認済",$M94&lt;&gt;"",$M94&lt;'はじめに'!$B$3),"内部期限超過",IF(AND($G94&lt;&gt;"内容確認済",$L94&lt;&gt;"",$L94&lt;'はじめに'!$B$3),"依頼期限超過","")))))))))))))))</x:f>
      </x:c>
    </x:row>
    <x:row r="95" ht="50" customHeight="1">
      <x:c r="A95" s="44"/>
      <x:c r="B95" s="37" t="str">
        <x:f>IF($A95="","",IFERROR(IF(VLOOKUP($A95,'案件_空欄'!$A$6:$P$25,2,FALSE)=0,"",VLOOKUP($A95,'案件_空欄'!$A$6:$P$25,2,FALSE)),"案件ID未登録"))</x:f>
      </x:c>
      <x:c r="C95" s="44"/>
      <x:c r="D95" s="44"/>
      <x:c r="E95" s="44"/>
      <x:c r="F95" s="46"/>
      <x:c r="G95" s="44"/>
      <x:c r="H95" s="44"/>
      <x:c r="I95" s="44"/>
      <x:c r="J95" s="44"/>
      <x:c r="K95" s="44"/>
      <x:c r="L95" s="48"/>
      <x:c r="M95" s="48"/>
      <x:c r="N95" s="41" t="str">
        <x:f>IF($A95="","",IFERROR(IF(VLOOKUP($A95,'案件_空欄'!$A$6:$P$25,6,FALSE)=0,"",VLOOKUP($A95,'案件_空欄'!$A$6:$P$25,6,FALSE)),"案件ID未登録"))</x:f>
      </x:c>
      <x:c r="O95" s="37" t="str">
        <x:f>IF($A95="","",IFERROR(IF(VLOOKUP($A95,'案件_空欄'!$A$6:$P$25,9,FALSE)=0,"",VLOOKUP($A95,'案件_空欄'!$A$6:$P$25,9,FALSE)),"案件ID未登録"))</x:f>
      </x:c>
      <x:c r="P95" s="44"/>
      <x:c r="Q95" s="46"/>
      <x:c r="R95" s="44"/>
      <x:c r="S95" s="46"/>
      <x:c r="T95" s="37" t="str">
        <x:f>IF($A95="","",IF($C95="","資料ID未入力",IF(COUNTIF('案件_空欄'!$A$6:$A$25,$A95)=0,"案件ID要確認",IF(COUNTIFS($A$6:$A$105,$A95,$C$6:$C$105,$C95)&gt;1,"資料ID重複",IF($G95="","確認結果未入力",IF(AND($G95="未提出",$F95&lt;&gt;""),"状態矛盾：受領日あり",IF(AND($G95&lt;&gt;"未提出",$F95=""),"受領日要入力",IF(AND($F95&lt;&gt;"",$F95&gt;'はじめに'!$B$3),"受領日が未来",IF(AND($G95="内容確認済",OR($P95="",$Q95="",$E95="")),"確認記録不足",IF(AND($G95="内容確認済",$I95&lt;&gt;"なし"),"待ち先を再確認",IF(AND($F95&lt;&gt;"",$Q95&lt;&gt;"",$Q95&lt;$F95),"確認日の前後矛盾",IF(AND($M95&lt;&gt;"",$N95&lt;&gt;"",$M95&gt;$N95),"期限順序要確認",IF(AND($L95&lt;&gt;"",$M95&lt;&gt;"",$L95&gt;$M95),"期限順序要確認",IF(AND($G95&lt;&gt;"内容確認済",$M95&lt;&gt;"",$M95&lt;'はじめに'!$B$3),"内部期限超過",IF(AND($G95&lt;&gt;"内容確認済",$L95&lt;&gt;"",$L95&lt;'はじめに'!$B$3),"依頼期限超過","")))))))))))))))</x:f>
      </x:c>
    </x:row>
    <x:row r="96" ht="50" customHeight="1">
      <x:c r="A96" s="44"/>
      <x:c r="B96" s="37" t="str">
        <x:f>IF($A96="","",IFERROR(IF(VLOOKUP($A96,'案件_空欄'!$A$6:$P$25,2,FALSE)=0,"",VLOOKUP($A96,'案件_空欄'!$A$6:$P$25,2,FALSE)),"案件ID未登録"))</x:f>
      </x:c>
      <x:c r="C96" s="44"/>
      <x:c r="D96" s="44"/>
      <x:c r="E96" s="44"/>
      <x:c r="F96" s="46"/>
      <x:c r="G96" s="44"/>
      <x:c r="H96" s="44"/>
      <x:c r="I96" s="44"/>
      <x:c r="J96" s="44"/>
      <x:c r="K96" s="44"/>
      <x:c r="L96" s="48"/>
      <x:c r="M96" s="48"/>
      <x:c r="N96" s="41" t="str">
        <x:f>IF($A96="","",IFERROR(IF(VLOOKUP($A96,'案件_空欄'!$A$6:$P$25,6,FALSE)=0,"",VLOOKUP($A96,'案件_空欄'!$A$6:$P$25,6,FALSE)),"案件ID未登録"))</x:f>
      </x:c>
      <x:c r="O96" s="37" t="str">
        <x:f>IF($A96="","",IFERROR(IF(VLOOKUP($A96,'案件_空欄'!$A$6:$P$25,9,FALSE)=0,"",VLOOKUP($A96,'案件_空欄'!$A$6:$P$25,9,FALSE)),"案件ID未登録"))</x:f>
      </x:c>
      <x:c r="P96" s="44"/>
      <x:c r="Q96" s="46"/>
      <x:c r="R96" s="44"/>
      <x:c r="S96" s="46"/>
      <x:c r="T96" s="37" t="str">
        <x:f>IF($A96="","",IF($C96="","資料ID未入力",IF(COUNTIF('案件_空欄'!$A$6:$A$25,$A96)=0,"案件ID要確認",IF(COUNTIFS($A$6:$A$105,$A96,$C$6:$C$105,$C96)&gt;1,"資料ID重複",IF($G96="","確認結果未入力",IF(AND($G96="未提出",$F96&lt;&gt;""),"状態矛盾：受領日あり",IF(AND($G96&lt;&gt;"未提出",$F96=""),"受領日要入力",IF(AND($F96&lt;&gt;"",$F96&gt;'はじめに'!$B$3),"受領日が未来",IF(AND($G96="内容確認済",OR($P96="",$Q96="",$E96="")),"確認記録不足",IF(AND($G96="内容確認済",$I96&lt;&gt;"なし"),"待ち先を再確認",IF(AND($F96&lt;&gt;"",$Q96&lt;&gt;"",$Q96&lt;$F96),"確認日の前後矛盾",IF(AND($M96&lt;&gt;"",$N96&lt;&gt;"",$M96&gt;$N96),"期限順序要確認",IF(AND($L96&lt;&gt;"",$M96&lt;&gt;"",$L96&gt;$M96),"期限順序要確認",IF(AND($G96&lt;&gt;"内容確認済",$M96&lt;&gt;"",$M96&lt;'はじめに'!$B$3),"内部期限超過",IF(AND($G96&lt;&gt;"内容確認済",$L96&lt;&gt;"",$L96&lt;'はじめに'!$B$3),"依頼期限超過","")))))))))))))))</x:f>
      </x:c>
    </x:row>
    <x:row r="97" ht="50" customHeight="1">
      <x:c r="A97" s="44"/>
      <x:c r="B97" s="37" t="str">
        <x:f>IF($A97="","",IFERROR(IF(VLOOKUP($A97,'案件_空欄'!$A$6:$P$25,2,FALSE)=0,"",VLOOKUP($A97,'案件_空欄'!$A$6:$P$25,2,FALSE)),"案件ID未登録"))</x:f>
      </x:c>
      <x:c r="C97" s="44"/>
      <x:c r="D97" s="44"/>
      <x:c r="E97" s="44"/>
      <x:c r="F97" s="46"/>
      <x:c r="G97" s="44"/>
      <x:c r="H97" s="44"/>
      <x:c r="I97" s="44"/>
      <x:c r="J97" s="44"/>
      <x:c r="K97" s="44"/>
      <x:c r="L97" s="48"/>
      <x:c r="M97" s="48"/>
      <x:c r="N97" s="41" t="str">
        <x:f>IF($A97="","",IFERROR(IF(VLOOKUP($A97,'案件_空欄'!$A$6:$P$25,6,FALSE)=0,"",VLOOKUP($A97,'案件_空欄'!$A$6:$P$25,6,FALSE)),"案件ID未登録"))</x:f>
      </x:c>
      <x:c r="O97" s="37" t="str">
        <x:f>IF($A97="","",IFERROR(IF(VLOOKUP($A97,'案件_空欄'!$A$6:$P$25,9,FALSE)=0,"",VLOOKUP($A97,'案件_空欄'!$A$6:$P$25,9,FALSE)),"案件ID未登録"))</x:f>
      </x:c>
      <x:c r="P97" s="44"/>
      <x:c r="Q97" s="46"/>
      <x:c r="R97" s="44"/>
      <x:c r="S97" s="46"/>
      <x:c r="T97" s="37" t="str">
        <x:f>IF($A97="","",IF($C97="","資料ID未入力",IF(COUNTIF('案件_空欄'!$A$6:$A$25,$A97)=0,"案件ID要確認",IF(COUNTIFS($A$6:$A$105,$A97,$C$6:$C$105,$C97)&gt;1,"資料ID重複",IF($G97="","確認結果未入力",IF(AND($G97="未提出",$F97&lt;&gt;""),"状態矛盾：受領日あり",IF(AND($G97&lt;&gt;"未提出",$F97=""),"受領日要入力",IF(AND($F97&lt;&gt;"",$F97&gt;'はじめに'!$B$3),"受領日が未来",IF(AND($G97="内容確認済",OR($P97="",$Q97="",$E97="")),"確認記録不足",IF(AND($G97="内容確認済",$I97&lt;&gt;"なし"),"待ち先を再確認",IF(AND($F97&lt;&gt;"",$Q97&lt;&gt;"",$Q97&lt;$F97),"確認日の前後矛盾",IF(AND($M97&lt;&gt;"",$N97&lt;&gt;"",$M97&gt;$N97),"期限順序要確認",IF(AND($L97&lt;&gt;"",$M97&lt;&gt;"",$L97&gt;$M97),"期限順序要確認",IF(AND($G97&lt;&gt;"内容確認済",$M97&lt;&gt;"",$M97&lt;'はじめに'!$B$3),"内部期限超過",IF(AND($G97&lt;&gt;"内容確認済",$L97&lt;&gt;"",$L97&lt;'はじめに'!$B$3),"依頼期限超過","")))))))))))))))</x:f>
      </x:c>
    </x:row>
    <x:row r="98" ht="50" customHeight="1">
      <x:c r="A98" s="44"/>
      <x:c r="B98" s="37" t="str">
        <x:f>IF($A98="","",IFERROR(IF(VLOOKUP($A98,'案件_空欄'!$A$6:$P$25,2,FALSE)=0,"",VLOOKUP($A98,'案件_空欄'!$A$6:$P$25,2,FALSE)),"案件ID未登録"))</x:f>
      </x:c>
      <x:c r="C98" s="44"/>
      <x:c r="D98" s="44"/>
      <x:c r="E98" s="44"/>
      <x:c r="F98" s="46"/>
      <x:c r="G98" s="44"/>
      <x:c r="H98" s="44"/>
      <x:c r="I98" s="44"/>
      <x:c r="J98" s="44"/>
      <x:c r="K98" s="44"/>
      <x:c r="L98" s="48"/>
      <x:c r="M98" s="48"/>
      <x:c r="N98" s="41" t="str">
        <x:f>IF($A98="","",IFERROR(IF(VLOOKUP($A98,'案件_空欄'!$A$6:$P$25,6,FALSE)=0,"",VLOOKUP($A98,'案件_空欄'!$A$6:$P$25,6,FALSE)),"案件ID未登録"))</x:f>
      </x:c>
      <x:c r="O98" s="37" t="str">
        <x:f>IF($A98="","",IFERROR(IF(VLOOKUP($A98,'案件_空欄'!$A$6:$P$25,9,FALSE)=0,"",VLOOKUP($A98,'案件_空欄'!$A$6:$P$25,9,FALSE)),"案件ID未登録"))</x:f>
      </x:c>
      <x:c r="P98" s="44"/>
      <x:c r="Q98" s="46"/>
      <x:c r="R98" s="44"/>
      <x:c r="S98" s="46"/>
      <x:c r="T98" s="37" t="str">
        <x:f>IF($A98="","",IF($C98="","資料ID未入力",IF(COUNTIF('案件_空欄'!$A$6:$A$25,$A98)=0,"案件ID要確認",IF(COUNTIFS($A$6:$A$105,$A98,$C$6:$C$105,$C98)&gt;1,"資料ID重複",IF($G98="","確認結果未入力",IF(AND($G98="未提出",$F98&lt;&gt;""),"状態矛盾：受領日あり",IF(AND($G98&lt;&gt;"未提出",$F98=""),"受領日要入力",IF(AND($F98&lt;&gt;"",$F98&gt;'はじめに'!$B$3),"受領日が未来",IF(AND($G98="内容確認済",OR($P98="",$Q98="",$E98="")),"確認記録不足",IF(AND($G98="内容確認済",$I98&lt;&gt;"なし"),"待ち先を再確認",IF(AND($F98&lt;&gt;"",$Q98&lt;&gt;"",$Q98&lt;$F98),"確認日の前後矛盾",IF(AND($M98&lt;&gt;"",$N98&lt;&gt;"",$M98&gt;$N98),"期限順序要確認",IF(AND($L98&lt;&gt;"",$M98&lt;&gt;"",$L98&gt;$M98),"期限順序要確認",IF(AND($G98&lt;&gt;"内容確認済",$M98&lt;&gt;"",$M98&lt;'はじめに'!$B$3),"内部期限超過",IF(AND($G98&lt;&gt;"内容確認済",$L98&lt;&gt;"",$L98&lt;'はじめに'!$B$3),"依頼期限超過","")))))))))))))))</x:f>
      </x:c>
    </x:row>
    <x:row r="99" ht="50" customHeight="1">
      <x:c r="A99" s="44"/>
      <x:c r="B99" s="37" t="str">
        <x:f>IF($A99="","",IFERROR(IF(VLOOKUP($A99,'案件_空欄'!$A$6:$P$25,2,FALSE)=0,"",VLOOKUP($A99,'案件_空欄'!$A$6:$P$25,2,FALSE)),"案件ID未登録"))</x:f>
      </x:c>
      <x:c r="C99" s="44"/>
      <x:c r="D99" s="44"/>
      <x:c r="E99" s="44"/>
      <x:c r="F99" s="46"/>
      <x:c r="G99" s="44"/>
      <x:c r="H99" s="44"/>
      <x:c r="I99" s="44"/>
      <x:c r="J99" s="44"/>
      <x:c r="K99" s="44"/>
      <x:c r="L99" s="48"/>
      <x:c r="M99" s="48"/>
      <x:c r="N99" s="41" t="str">
        <x:f>IF($A99="","",IFERROR(IF(VLOOKUP($A99,'案件_空欄'!$A$6:$P$25,6,FALSE)=0,"",VLOOKUP($A99,'案件_空欄'!$A$6:$P$25,6,FALSE)),"案件ID未登録"))</x:f>
      </x:c>
      <x:c r="O99" s="37" t="str">
        <x:f>IF($A99="","",IFERROR(IF(VLOOKUP($A99,'案件_空欄'!$A$6:$P$25,9,FALSE)=0,"",VLOOKUP($A99,'案件_空欄'!$A$6:$P$25,9,FALSE)),"案件ID未登録"))</x:f>
      </x:c>
      <x:c r="P99" s="44"/>
      <x:c r="Q99" s="46"/>
      <x:c r="R99" s="44"/>
      <x:c r="S99" s="46"/>
      <x:c r="T99" s="37" t="str">
        <x:f>IF($A99="","",IF($C99="","資料ID未入力",IF(COUNTIF('案件_空欄'!$A$6:$A$25,$A99)=0,"案件ID要確認",IF(COUNTIFS($A$6:$A$105,$A99,$C$6:$C$105,$C99)&gt;1,"資料ID重複",IF($G99="","確認結果未入力",IF(AND($G99="未提出",$F99&lt;&gt;""),"状態矛盾：受領日あり",IF(AND($G99&lt;&gt;"未提出",$F99=""),"受領日要入力",IF(AND($F99&lt;&gt;"",$F99&gt;'はじめに'!$B$3),"受領日が未来",IF(AND($G99="内容確認済",OR($P99="",$Q99="",$E99="")),"確認記録不足",IF(AND($G99="内容確認済",$I99&lt;&gt;"なし"),"待ち先を再確認",IF(AND($F99&lt;&gt;"",$Q99&lt;&gt;"",$Q99&lt;$F99),"確認日の前後矛盾",IF(AND($M99&lt;&gt;"",$N99&lt;&gt;"",$M99&gt;$N99),"期限順序要確認",IF(AND($L99&lt;&gt;"",$M99&lt;&gt;"",$L99&gt;$M99),"期限順序要確認",IF(AND($G99&lt;&gt;"内容確認済",$M99&lt;&gt;"",$M99&lt;'はじめに'!$B$3),"内部期限超過",IF(AND($G99&lt;&gt;"内容確認済",$L99&lt;&gt;"",$L99&lt;'はじめに'!$B$3),"依頼期限超過","")))))))))))))))</x:f>
      </x:c>
    </x:row>
    <x:row r="100" ht="50" customHeight="1">
      <x:c r="A100" s="44"/>
      <x:c r="B100" s="37" t="str">
        <x:f>IF($A100="","",IFERROR(IF(VLOOKUP($A100,'案件_空欄'!$A$6:$P$25,2,FALSE)=0,"",VLOOKUP($A100,'案件_空欄'!$A$6:$P$25,2,FALSE)),"案件ID未登録"))</x:f>
      </x:c>
      <x:c r="C100" s="44"/>
      <x:c r="D100" s="44"/>
      <x:c r="E100" s="44"/>
      <x:c r="F100" s="46"/>
      <x:c r="G100" s="44"/>
      <x:c r="H100" s="44"/>
      <x:c r="I100" s="44"/>
      <x:c r="J100" s="44"/>
      <x:c r="K100" s="44"/>
      <x:c r="L100" s="48"/>
      <x:c r="M100" s="48"/>
      <x:c r="N100" s="41" t="str">
        <x:f>IF($A100="","",IFERROR(IF(VLOOKUP($A100,'案件_空欄'!$A$6:$P$25,6,FALSE)=0,"",VLOOKUP($A100,'案件_空欄'!$A$6:$P$25,6,FALSE)),"案件ID未登録"))</x:f>
      </x:c>
      <x:c r="O100" s="37" t="str">
        <x:f>IF($A100="","",IFERROR(IF(VLOOKUP($A100,'案件_空欄'!$A$6:$P$25,9,FALSE)=0,"",VLOOKUP($A100,'案件_空欄'!$A$6:$P$25,9,FALSE)),"案件ID未登録"))</x:f>
      </x:c>
      <x:c r="P100" s="44"/>
      <x:c r="Q100" s="46"/>
      <x:c r="R100" s="44"/>
      <x:c r="S100" s="46"/>
      <x:c r="T100" s="37" t="str">
        <x:f>IF($A100="","",IF($C100="","資料ID未入力",IF(COUNTIF('案件_空欄'!$A$6:$A$25,$A100)=0,"案件ID要確認",IF(COUNTIFS($A$6:$A$105,$A100,$C$6:$C$105,$C100)&gt;1,"資料ID重複",IF($G100="","確認結果未入力",IF(AND($G100="未提出",$F100&lt;&gt;""),"状態矛盾：受領日あり",IF(AND($G100&lt;&gt;"未提出",$F100=""),"受領日要入力",IF(AND($F100&lt;&gt;"",$F100&gt;'はじめに'!$B$3),"受領日が未来",IF(AND($G100="内容確認済",OR($P100="",$Q100="",$E100="")),"確認記録不足",IF(AND($G100="内容確認済",$I100&lt;&gt;"なし"),"待ち先を再確認",IF(AND($F100&lt;&gt;"",$Q100&lt;&gt;"",$Q100&lt;$F100),"確認日の前後矛盾",IF(AND($M100&lt;&gt;"",$N100&lt;&gt;"",$M100&gt;$N100),"期限順序要確認",IF(AND($L100&lt;&gt;"",$M100&lt;&gt;"",$L100&gt;$M100),"期限順序要確認",IF(AND($G100&lt;&gt;"内容確認済",$M100&lt;&gt;"",$M100&lt;'はじめに'!$B$3),"内部期限超過",IF(AND($G100&lt;&gt;"内容確認済",$L100&lt;&gt;"",$L100&lt;'はじめに'!$B$3),"依頼期限超過","")))))))))))))))</x:f>
      </x:c>
    </x:row>
    <x:row r="101" ht="50" customHeight="1">
      <x:c r="A101" s="44"/>
      <x:c r="B101" s="37" t="str">
        <x:f>IF($A101="","",IFERROR(IF(VLOOKUP($A101,'案件_空欄'!$A$6:$P$25,2,FALSE)=0,"",VLOOKUP($A101,'案件_空欄'!$A$6:$P$25,2,FALSE)),"案件ID未登録"))</x:f>
      </x:c>
      <x:c r="C101" s="44"/>
      <x:c r="D101" s="44"/>
      <x:c r="E101" s="44"/>
      <x:c r="F101" s="46"/>
      <x:c r="G101" s="44"/>
      <x:c r="H101" s="44"/>
      <x:c r="I101" s="44"/>
      <x:c r="J101" s="44"/>
      <x:c r="K101" s="44"/>
      <x:c r="L101" s="48"/>
      <x:c r="M101" s="48"/>
      <x:c r="N101" s="41" t="str">
        <x:f>IF($A101="","",IFERROR(IF(VLOOKUP($A101,'案件_空欄'!$A$6:$P$25,6,FALSE)=0,"",VLOOKUP($A101,'案件_空欄'!$A$6:$P$25,6,FALSE)),"案件ID未登録"))</x:f>
      </x:c>
      <x:c r="O101" s="37" t="str">
        <x:f>IF($A101="","",IFERROR(IF(VLOOKUP($A101,'案件_空欄'!$A$6:$P$25,9,FALSE)=0,"",VLOOKUP($A101,'案件_空欄'!$A$6:$P$25,9,FALSE)),"案件ID未登録"))</x:f>
      </x:c>
      <x:c r="P101" s="44"/>
      <x:c r="Q101" s="46"/>
      <x:c r="R101" s="44"/>
      <x:c r="S101" s="46"/>
      <x:c r="T101" s="37" t="str">
        <x:f>IF($A101="","",IF($C101="","資料ID未入力",IF(COUNTIF('案件_空欄'!$A$6:$A$25,$A101)=0,"案件ID要確認",IF(COUNTIFS($A$6:$A$105,$A101,$C$6:$C$105,$C101)&gt;1,"資料ID重複",IF($G101="","確認結果未入力",IF(AND($G101="未提出",$F101&lt;&gt;""),"状態矛盾：受領日あり",IF(AND($G101&lt;&gt;"未提出",$F101=""),"受領日要入力",IF(AND($F101&lt;&gt;"",$F101&gt;'はじめに'!$B$3),"受領日が未来",IF(AND($G101="内容確認済",OR($P101="",$Q101="",$E101="")),"確認記録不足",IF(AND($G101="内容確認済",$I101&lt;&gt;"なし"),"待ち先を再確認",IF(AND($F101&lt;&gt;"",$Q101&lt;&gt;"",$Q101&lt;$F101),"確認日の前後矛盾",IF(AND($M101&lt;&gt;"",$N101&lt;&gt;"",$M101&gt;$N101),"期限順序要確認",IF(AND($L101&lt;&gt;"",$M101&lt;&gt;"",$L101&gt;$M101),"期限順序要確認",IF(AND($G101&lt;&gt;"内容確認済",$M101&lt;&gt;"",$M101&lt;'はじめに'!$B$3),"内部期限超過",IF(AND($G101&lt;&gt;"内容確認済",$L101&lt;&gt;"",$L101&lt;'はじめに'!$B$3),"依頼期限超過","")))))))))))))))</x:f>
      </x:c>
    </x:row>
    <x:row r="102" ht="50" customHeight="1">
      <x:c r="A102" s="44"/>
      <x:c r="B102" s="37" t="str">
        <x:f>IF($A102="","",IFERROR(IF(VLOOKUP($A102,'案件_空欄'!$A$6:$P$25,2,FALSE)=0,"",VLOOKUP($A102,'案件_空欄'!$A$6:$P$25,2,FALSE)),"案件ID未登録"))</x:f>
      </x:c>
      <x:c r="C102" s="44"/>
      <x:c r="D102" s="44"/>
      <x:c r="E102" s="44"/>
      <x:c r="F102" s="46"/>
      <x:c r="G102" s="44"/>
      <x:c r="H102" s="44"/>
      <x:c r="I102" s="44"/>
      <x:c r="J102" s="44"/>
      <x:c r="K102" s="44"/>
      <x:c r="L102" s="48"/>
      <x:c r="M102" s="48"/>
      <x:c r="N102" s="41" t="str">
        <x:f>IF($A102="","",IFERROR(IF(VLOOKUP($A102,'案件_空欄'!$A$6:$P$25,6,FALSE)=0,"",VLOOKUP($A102,'案件_空欄'!$A$6:$P$25,6,FALSE)),"案件ID未登録"))</x:f>
      </x:c>
      <x:c r="O102" s="37" t="str">
        <x:f>IF($A102="","",IFERROR(IF(VLOOKUP($A102,'案件_空欄'!$A$6:$P$25,9,FALSE)=0,"",VLOOKUP($A102,'案件_空欄'!$A$6:$P$25,9,FALSE)),"案件ID未登録"))</x:f>
      </x:c>
      <x:c r="P102" s="44"/>
      <x:c r="Q102" s="46"/>
      <x:c r="R102" s="44"/>
      <x:c r="S102" s="46"/>
      <x:c r="T102" s="37" t="str">
        <x:f>IF($A102="","",IF($C102="","資料ID未入力",IF(COUNTIF('案件_空欄'!$A$6:$A$25,$A102)=0,"案件ID要確認",IF(COUNTIFS($A$6:$A$105,$A102,$C$6:$C$105,$C102)&gt;1,"資料ID重複",IF($G102="","確認結果未入力",IF(AND($G102="未提出",$F102&lt;&gt;""),"状態矛盾：受領日あり",IF(AND($G102&lt;&gt;"未提出",$F102=""),"受領日要入力",IF(AND($F102&lt;&gt;"",$F102&gt;'はじめに'!$B$3),"受領日が未来",IF(AND($G102="内容確認済",OR($P102="",$Q102="",$E102="")),"確認記録不足",IF(AND($G102="内容確認済",$I102&lt;&gt;"なし"),"待ち先を再確認",IF(AND($F102&lt;&gt;"",$Q102&lt;&gt;"",$Q102&lt;$F102),"確認日の前後矛盾",IF(AND($M102&lt;&gt;"",$N102&lt;&gt;"",$M102&gt;$N102),"期限順序要確認",IF(AND($L102&lt;&gt;"",$M102&lt;&gt;"",$L102&gt;$M102),"期限順序要確認",IF(AND($G102&lt;&gt;"内容確認済",$M102&lt;&gt;"",$M102&lt;'はじめに'!$B$3),"内部期限超過",IF(AND($G102&lt;&gt;"内容確認済",$L102&lt;&gt;"",$L102&lt;'はじめに'!$B$3),"依頼期限超過","")))))))))))))))</x:f>
      </x:c>
    </x:row>
    <x:row r="103" ht="50" customHeight="1">
      <x:c r="A103" s="44"/>
      <x:c r="B103" s="37" t="str">
        <x:f>IF($A103="","",IFERROR(IF(VLOOKUP($A103,'案件_空欄'!$A$6:$P$25,2,FALSE)=0,"",VLOOKUP($A103,'案件_空欄'!$A$6:$P$25,2,FALSE)),"案件ID未登録"))</x:f>
      </x:c>
      <x:c r="C103" s="44"/>
      <x:c r="D103" s="44"/>
      <x:c r="E103" s="44"/>
      <x:c r="F103" s="46"/>
      <x:c r="G103" s="44"/>
      <x:c r="H103" s="44"/>
      <x:c r="I103" s="44"/>
      <x:c r="J103" s="44"/>
      <x:c r="K103" s="44"/>
      <x:c r="L103" s="48"/>
      <x:c r="M103" s="48"/>
      <x:c r="N103" s="41" t="str">
        <x:f>IF($A103="","",IFERROR(IF(VLOOKUP($A103,'案件_空欄'!$A$6:$P$25,6,FALSE)=0,"",VLOOKUP($A103,'案件_空欄'!$A$6:$P$25,6,FALSE)),"案件ID未登録"))</x:f>
      </x:c>
      <x:c r="O103" s="37" t="str">
        <x:f>IF($A103="","",IFERROR(IF(VLOOKUP($A103,'案件_空欄'!$A$6:$P$25,9,FALSE)=0,"",VLOOKUP($A103,'案件_空欄'!$A$6:$P$25,9,FALSE)),"案件ID未登録"))</x:f>
      </x:c>
      <x:c r="P103" s="44"/>
      <x:c r="Q103" s="46"/>
      <x:c r="R103" s="44"/>
      <x:c r="S103" s="46"/>
      <x:c r="T103" s="37" t="str">
        <x:f>IF($A103="","",IF($C103="","資料ID未入力",IF(COUNTIF('案件_空欄'!$A$6:$A$25,$A103)=0,"案件ID要確認",IF(COUNTIFS($A$6:$A$105,$A103,$C$6:$C$105,$C103)&gt;1,"資料ID重複",IF($G103="","確認結果未入力",IF(AND($G103="未提出",$F103&lt;&gt;""),"状態矛盾：受領日あり",IF(AND($G103&lt;&gt;"未提出",$F103=""),"受領日要入力",IF(AND($F103&lt;&gt;"",$F103&gt;'はじめに'!$B$3),"受領日が未来",IF(AND($G103="内容確認済",OR($P103="",$Q103="",$E103="")),"確認記録不足",IF(AND($G103="内容確認済",$I103&lt;&gt;"なし"),"待ち先を再確認",IF(AND($F103&lt;&gt;"",$Q103&lt;&gt;"",$Q103&lt;$F103),"確認日の前後矛盾",IF(AND($M103&lt;&gt;"",$N103&lt;&gt;"",$M103&gt;$N103),"期限順序要確認",IF(AND($L103&lt;&gt;"",$M103&lt;&gt;"",$L103&gt;$M103),"期限順序要確認",IF(AND($G103&lt;&gt;"内容確認済",$M103&lt;&gt;"",$M103&lt;'はじめに'!$B$3),"内部期限超過",IF(AND($G103&lt;&gt;"内容確認済",$L103&lt;&gt;"",$L103&lt;'はじめに'!$B$3),"依頼期限超過","")))))))))))))))</x:f>
      </x:c>
    </x:row>
    <x:row r="104" ht="50" customHeight="1">
      <x:c r="A104" s="44"/>
      <x:c r="B104" s="37" t="str">
        <x:f>IF($A104="","",IFERROR(IF(VLOOKUP($A104,'案件_空欄'!$A$6:$P$25,2,FALSE)=0,"",VLOOKUP($A104,'案件_空欄'!$A$6:$P$25,2,FALSE)),"案件ID未登録"))</x:f>
      </x:c>
      <x:c r="C104" s="44"/>
      <x:c r="D104" s="44"/>
      <x:c r="E104" s="44"/>
      <x:c r="F104" s="46"/>
      <x:c r="G104" s="44"/>
      <x:c r="H104" s="44"/>
      <x:c r="I104" s="44"/>
      <x:c r="J104" s="44"/>
      <x:c r="K104" s="44"/>
      <x:c r="L104" s="48"/>
      <x:c r="M104" s="48"/>
      <x:c r="N104" s="41" t="str">
        <x:f>IF($A104="","",IFERROR(IF(VLOOKUP($A104,'案件_空欄'!$A$6:$P$25,6,FALSE)=0,"",VLOOKUP($A104,'案件_空欄'!$A$6:$P$25,6,FALSE)),"案件ID未登録"))</x:f>
      </x:c>
      <x:c r="O104" s="37" t="str">
        <x:f>IF($A104="","",IFERROR(IF(VLOOKUP($A104,'案件_空欄'!$A$6:$P$25,9,FALSE)=0,"",VLOOKUP($A104,'案件_空欄'!$A$6:$P$25,9,FALSE)),"案件ID未登録"))</x:f>
      </x:c>
      <x:c r="P104" s="44"/>
      <x:c r="Q104" s="46"/>
      <x:c r="R104" s="44"/>
      <x:c r="S104" s="46"/>
      <x:c r="T104" s="37" t="str">
        <x:f>IF($A104="","",IF($C104="","資料ID未入力",IF(COUNTIF('案件_空欄'!$A$6:$A$25,$A104)=0,"案件ID要確認",IF(COUNTIFS($A$6:$A$105,$A104,$C$6:$C$105,$C104)&gt;1,"資料ID重複",IF($G104="","確認結果未入力",IF(AND($G104="未提出",$F104&lt;&gt;""),"状態矛盾：受領日あり",IF(AND($G104&lt;&gt;"未提出",$F104=""),"受領日要入力",IF(AND($F104&lt;&gt;"",$F104&gt;'はじめに'!$B$3),"受領日が未来",IF(AND($G104="内容確認済",OR($P104="",$Q104="",$E104="")),"確認記録不足",IF(AND($G104="内容確認済",$I104&lt;&gt;"なし"),"待ち先を再確認",IF(AND($F104&lt;&gt;"",$Q104&lt;&gt;"",$Q104&lt;$F104),"確認日の前後矛盾",IF(AND($M104&lt;&gt;"",$N104&lt;&gt;"",$M104&gt;$N104),"期限順序要確認",IF(AND($L104&lt;&gt;"",$M104&lt;&gt;"",$L104&gt;$M104),"期限順序要確認",IF(AND($G104&lt;&gt;"内容確認済",$M104&lt;&gt;"",$M104&lt;'はじめに'!$B$3),"内部期限超過",IF(AND($G104&lt;&gt;"内容確認済",$L104&lt;&gt;"",$L104&lt;'はじめに'!$B$3),"依頼期限超過","")))))))))))))))</x:f>
      </x:c>
    </x:row>
    <x:row r="105" ht="50" customHeight="1">
      <x:c r="A105" s="44"/>
      <x:c r="B105" s="37" t="str">
        <x:f>IF($A105="","",IFERROR(IF(VLOOKUP($A105,'案件_空欄'!$A$6:$P$25,2,FALSE)=0,"",VLOOKUP($A105,'案件_空欄'!$A$6:$P$25,2,FALSE)),"案件ID未登録"))</x:f>
      </x:c>
      <x:c r="C105" s="44"/>
      <x:c r="D105" s="44"/>
      <x:c r="E105" s="44"/>
      <x:c r="F105" s="46"/>
      <x:c r="G105" s="44"/>
      <x:c r="H105" s="44"/>
      <x:c r="I105" s="44"/>
      <x:c r="J105" s="44"/>
      <x:c r="K105" s="44"/>
      <x:c r="L105" s="48"/>
      <x:c r="M105" s="48"/>
      <x:c r="N105" s="41" t="str">
        <x:f>IF($A105="","",IFERROR(IF(VLOOKUP($A105,'案件_空欄'!$A$6:$P$25,6,FALSE)=0,"",VLOOKUP($A105,'案件_空欄'!$A$6:$P$25,6,FALSE)),"案件ID未登録"))</x:f>
      </x:c>
      <x:c r="O105" s="37" t="str">
        <x:f>IF($A105="","",IFERROR(IF(VLOOKUP($A105,'案件_空欄'!$A$6:$P$25,9,FALSE)=0,"",VLOOKUP($A105,'案件_空欄'!$A$6:$P$25,9,FALSE)),"案件ID未登録"))</x:f>
      </x:c>
      <x:c r="P105" s="44"/>
      <x:c r="Q105" s="46"/>
      <x:c r="R105" s="44"/>
      <x:c r="S105" s="46"/>
      <x:c r="T105" s="37" t="str">
        <x:f>IF($A105="","",IF($C105="","資料ID未入力",IF(COUNTIF('案件_空欄'!$A$6:$A$25,$A105)=0,"案件ID要確認",IF(COUNTIFS($A$6:$A$105,$A105,$C$6:$C$105,$C105)&gt;1,"資料ID重複",IF($G105="","確認結果未入力",IF(AND($G105="未提出",$F105&lt;&gt;""),"状態矛盾：受領日あり",IF(AND($G105&lt;&gt;"未提出",$F105=""),"受領日要入力",IF(AND($F105&lt;&gt;"",$F105&gt;'はじめに'!$B$3),"受領日が未来",IF(AND($G105="内容確認済",OR($P105="",$Q105="",$E105="")),"確認記録不足",IF(AND($G105="内容確認済",$I105&lt;&gt;"なし"),"待ち先を再確認",IF(AND($F105&lt;&gt;"",$Q105&lt;&gt;"",$Q105&lt;$F105),"確認日の前後矛盾",IF(AND($M105&lt;&gt;"",$N105&lt;&gt;"",$M105&gt;$N105),"期限順序要確認",IF(AND($L105&lt;&gt;"",$M105&lt;&gt;"",$L105&gt;$M105),"期限順序要確認",IF(AND($G105&lt;&gt;"内容確認済",$M105&lt;&gt;"",$M105&lt;'はじめに'!$B$3),"内部期限超過",IF(AND($G105&lt;&gt;"内容確認済",$L105&lt;&gt;"",$L105&lt;'はじめに'!$B$3),"依頼期限超過","")))))))))))))))</x:f>
      </x:c>
    </x:row>
  </x:sheetData>
  <x:mergeCells>
    <x:mergeCell ref="A1:T1"/>
    <x:mergeCell ref="A2:T2"/>
  </x:mergeCells>
  <x:conditionalFormatting sqref="G6:G105">
    <x:cfRule type="expression" dxfId="5" priority="1">
      <x:formula>$G6="内容不備"</x:formula>
    </x:cfRule>
    <x:cfRule type="expression" dxfId="6" priority="2">
      <x:formula>$G6="未提出"</x:formula>
    </x:cfRule>
    <x:cfRule type="expression" dxfId="7" priority="3">
      <x:formula>$G6="内容確認済"</x:formula>
    </x:cfRule>
  </x:conditionalFormatting>
  <x:conditionalFormatting sqref="T6:T105">
    <x:cfRule type="expression" dxfId="8" priority="4">
      <x:formula>$T6&lt;&gt;""</x:formula>
    </x:cfRule>
  </x:conditionalFormatting>
  <x:dataValidations count="2">
    <x:dataValidation type="list" sqref="G6:G105">
      <x:formula1>"未提出,未確認,内容不備,内容確認済"</x:formula1>
    </x:dataValidation>
    <x:dataValidation type="list" sqref="I6:I105">
      <x:formula1>"なし,顧客,専門家,所内"</x:formula1>
    </x:dataValidation>
  </x:dataValidations>
  <x:pageMargins left="0.7" right="0.7" top="0.75" bottom="0.75" header="0.3" footer="0.3"/>
  <x:tableParts count="1">
    <x:tablePart xmlns:r="http://schemas.openxmlformats.org/officeDocument/2006/relationships" r:id="R7fc37634d1354999"/>
  </x:tableParts>
</x:worksheet>
</file>

<file path=xl/worksheets/sheet6.xml><?xml version="1.0" encoding="utf-8"?>
<x:worksheet xmlns:x="http://schemas.openxmlformats.org/spreadsheetml/2006/main">
  <x:sheetFormatPr defaultRowHeight="15"/>
  <x:cols>
    <x:col min="1" max="1" width="14" hidden="0" customWidth="1"/>
    <x:col min="2" max="2" width="15" hidden="0" customWidth="1"/>
    <x:col min="3" max="3" width="19" hidden="0" customWidth="1"/>
    <x:col min="4" max="4" width="18" hidden="0" customWidth="1"/>
    <x:col min="5" max="5" width="14" hidden="0" customWidth="1"/>
    <x:col min="6" max="6" width="16" hidden="0" customWidth="1"/>
    <x:col min="7" max="7" width="14" hidden="0" customWidth="1"/>
    <x:col min="8" max="8" width="36" hidden="0" customWidth="1"/>
    <x:col min="9" max="9" width="27" hidden="0" customWidth="1"/>
  </x:cols>
  <x:sheetData>
    <x:row r="1" ht="36" customHeight="1">
      <x:c r="A1" s="7" t="str">
        <x:v>現行資料の集計｜合計と内数を混同しない</x:v>
      </x:c>
      <x:c r="B1" s="7"/>
      <x:c r="C1" s="7"/>
      <x:c r="D1" s="7"/>
      <x:c r="E1" s="7"/>
      <x:c r="F1" s="7"/>
      <x:c r="G1" s="7"/>
      <x:c r="H1" s="7"/>
      <x:c r="I1" s="7"/>
    </x:row>
    <x:row r="2" ht="36" customHeight="1">
      <x:c r="A2" s="10" t="str">
        <x:v>必要資料＝内容確認済＋未提出＋内容不備＋未確認。受領済は重複する別集計です。管理終結は人の記録を表示するだけです。</x:v>
      </x:c>
      <x:c r="B2" s="10"/>
      <x:c r="C2" s="10"/>
      <x:c r="D2" s="10"/>
      <x:c r="E2" s="10"/>
      <x:c r="F2" s="10"/>
      <x:c r="G2" s="10"/>
      <x:c r="H2" s="10"/>
      <x:c r="I2" s="10"/>
    </x:row>
    <x:row r="3" ht="30" customHeight="1">
      <x:c r="A3" s="19" t="str">
        <x:v>記入例｜説明用の架空3案件・2026年9月15日10時時点</x:v>
      </x:c>
      <x:c r="B3" s="19"/>
      <x:c r="C3" s="19"/>
      <x:c r="D3" s="19"/>
      <x:c r="E3" s="19"/>
      <x:c r="F3" s="19"/>
      <x:c r="G3" s="19"/>
      <x:c r="H3" s="19"/>
      <x:c r="I3" s="19"/>
    </x:row>
    <x:row r="4" ht="28" customHeight="1">
      <x:c r="A4" s="3"/>
      <x:c r="B4" s="3"/>
      <x:c r="C4" s="3"/>
      <x:c r="D4" s="3"/>
      <x:c r="E4" s="3"/>
      <x:c r="F4" s="3"/>
      <x:c r="G4" s="3"/>
      <x:c r="H4" s="3"/>
      <x:c r="I4" s="3"/>
    </x:row>
    <x:row r="5" ht="40" customHeight="1">
      <x:c r="A5" s="26" t="str">
        <x:v>案件ID</x:v>
      </x:c>
      <x:c r="B5" s="26" t="str">
        <x:v>必要資料（点）</x:v>
      </x:c>
      <x:c r="C5" s="26" t="str">
        <x:v>受領済（点・不備含む）</x:v>
      </x:c>
      <x:c r="D5" s="26" t="str">
        <x:v>内容確認済（点）</x:v>
      </x:c>
      <x:c r="E5" s="26" t="str">
        <x:v>未提出（点）</x:v>
      </x:c>
      <x:c r="F5" s="26" t="str">
        <x:v>内容不備（点）</x:v>
      </x:c>
      <x:c r="G5" s="26" t="str">
        <x:v>未確認（点）</x:v>
      </x:c>
      <x:c r="H5" s="26" t="str">
        <x:v>専門判断記録（手入力の参照）</x:v>
      </x:c>
      <x:c r="I5" s="26" t="str">
        <x:v>管理終結確認（手入力の参照）</x:v>
      </x:c>
    </x:row>
    <x:row r="6" ht="64" customHeight="1">
      <x:c r="A6" s="10" t="str">
        <x:f>IF('案件_記入例'!A6="","",'案件_記入例'!A6)</x:f>
        <x:v>PS-101</x:v>
      </x:c>
      <x:c r="B6" s="60" t="n">
        <x:f>IF($A6="","",COUNTIF('資料_記入例'!$A$6:$A$20,$A6))</x:f>
        <x:v>5</x:v>
      </x:c>
      <x:c r="C6" s="60" t="n">
        <x:f>IF($A6="","",COUNTIFS('資料_記入例'!$A$6:$A$20,$A6,'資料_記入例'!$F$6:$F$20,"&gt;0"))</x:f>
        <x:v>4</x:v>
      </x:c>
      <x:c r="D6" s="60" t="n">
        <x:f>IF($A6="","",COUNTIFS('資料_記入例'!$A$6:$A$20,$A6,'資料_記入例'!$G$6:$G$20,"内容確認済"))</x:f>
        <x:v>1</x:v>
      </x:c>
      <x:c r="E6" s="60" t="n">
        <x:f>IF($A6="","",COUNTIFS('資料_記入例'!$A$6:$A$20,$A6,'資料_記入例'!$G$6:$G$20,"未提出"))</x:f>
        <x:v>1</x:v>
      </x:c>
      <x:c r="F6" s="60" t="n">
        <x:f>IF($A6="","",COUNTIFS('資料_記入例'!$A$6:$A$20,$A6,'資料_記入例'!$G$6:$G$20,"内容不備"))</x:f>
        <x:v>1</x:v>
      </x:c>
      <x:c r="G6" s="60" t="n">
        <x:f>IF($A6="","",COUNTIFS('資料_記入例'!$A$6:$A$20,$A6,'資料_記入例'!$G$6:$G$20,"未確認"))</x:f>
        <x:v>2</x:v>
      </x:c>
      <x:c r="H6" s="10" t="str">
        <x:f>IF($A6="","",IF('案件_記入例'!H6="","記録なし",'案件_記入例'!H6))</x:f>
        <x:v>未了</x:v>
      </x:c>
      <x:c r="I6" s="10" t="str">
        <x:f>IF($A6="","",IF('案件_記入例'!L6="","未確認",'案件_記入例'!L6))</x:f>
        <x:v>未確認</x:v>
      </x:c>
    </x:row>
    <x:row r="7" ht="64" customHeight="1">
      <x:c r="A7" s="10" t="str">
        <x:f>IF('案件_記入例'!A7="","",'案件_記入例'!A7)</x:f>
        <x:v>PS-102</x:v>
      </x:c>
      <x:c r="B7" s="60" t="n">
        <x:f>IF($A7="","",COUNTIF('資料_記入例'!$A$6:$A$20,$A7))</x:f>
        <x:v>5</x:v>
      </x:c>
      <x:c r="C7" s="60" t="n">
        <x:f>IF($A7="","",COUNTIFS('資料_記入例'!$A$6:$A$20,$A7,'資料_記入例'!$F$6:$F$20,"&gt;0"))</x:f>
        <x:v>5</x:v>
      </x:c>
      <x:c r="D7" s="60" t="n">
        <x:f>IF($A7="","",COUNTIFS('資料_記入例'!$A$6:$A$20,$A7,'資料_記入例'!$G$6:$G$20,"内容確認済"))</x:f>
        <x:v>4</x:v>
      </x:c>
      <x:c r="E7" s="60" t="n">
        <x:f>IF($A7="","",COUNTIFS('資料_記入例'!$A$6:$A$20,$A7,'資料_記入例'!$G$6:$G$20,"未提出"))</x:f>
        <x:v>0</x:v>
      </x:c>
      <x:c r="F7" s="60" t="n">
        <x:f>IF($A7="","",COUNTIFS('資料_記入例'!$A$6:$A$20,$A7,'資料_記入例'!$G$6:$G$20,"内容不備"))</x:f>
        <x:v>0</x:v>
      </x:c>
      <x:c r="G7" s="60" t="n">
        <x:f>IF($A7="","",COUNTIFS('資料_記入例'!$A$6:$A$20,$A7,'資料_記入例'!$G$6:$G$20,"未確認"))</x:f>
        <x:v>1</x:v>
      </x:c>
      <x:c r="H7" s="10" t="str">
        <x:f>IF($A7="","",IF('案件_記入例'!H7="","記録なし",'案件_記入例'!H7))</x:f>
        <x:v>保留（提出資格の確認待ち）</x:v>
      </x:c>
      <x:c r="I7" s="10" t="str">
        <x:f>IF($A7="","",IF('案件_記入例'!L7="","未確認",'案件_記入例'!L7))</x:f>
        <x:v>未確認</x:v>
      </x:c>
    </x:row>
    <x:row r="8" ht="64" customHeight="1">
      <x:c r="A8" s="10" t="str">
        <x:f>IF('案件_記入例'!A8="","",'案件_記入例'!A8)</x:f>
        <x:v>PS-103</x:v>
      </x:c>
      <x:c r="B8" s="60" t="n">
        <x:f>IF($A8="","",COUNTIF('資料_記入例'!$A$6:$A$20,$A8))</x:f>
        <x:v>5</x:v>
      </x:c>
      <x:c r="C8" s="60" t="n">
        <x:f>IF($A8="","",COUNTIFS('資料_記入例'!$A$6:$A$20,$A8,'資料_記入例'!$F$6:$F$20,"&gt;0"))</x:f>
        <x:v>5</x:v>
      </x:c>
      <x:c r="D8" s="60" t="n">
        <x:f>IF($A8="","",COUNTIFS('資料_記入例'!$A$6:$A$20,$A8,'資料_記入例'!$G$6:$G$20,"内容確認済"))</x:f>
        <x:v>5</x:v>
      </x:c>
      <x:c r="E8" s="60" t="n">
        <x:f>IF($A8="","",COUNTIFS('資料_記入例'!$A$6:$A$20,$A8,'資料_記入例'!$G$6:$G$20,"未提出"))</x:f>
        <x:v>0</x:v>
      </x:c>
      <x:c r="F8" s="60" t="n">
        <x:f>IF($A8="","",COUNTIFS('資料_記入例'!$A$6:$A$20,$A8,'資料_記入例'!$G$6:$G$20,"内容不備"))</x:f>
        <x:v>0</x:v>
      </x:c>
      <x:c r="G8" s="60" t="n">
        <x:f>IF($A8="","",COUNTIFS('資料_記入例'!$A$6:$A$20,$A8,'資料_記入例'!$G$6:$G$20,"未確認"))</x:f>
        <x:v>0</x:v>
      </x:c>
      <x:c r="H8" s="10" t="str">
        <x:f>IF($A8="","",IF('案件_記入例'!H8="","記録なし",'案件_記入例'!H8))</x:f>
        <x:v>確認記録あり（専門担当C・9/11）</x:v>
      </x:c>
      <x:c r="I8" s="10" t="str">
        <x:f>IF($A8="","",IF('案件_記入例'!L8="","未確認",'案件_記入例'!L8))</x:f>
        <x:v>提出済み・結果待ち</x:v>
      </x:c>
    </x:row>
    <x:row r="9" ht="28" customHeight="1">
      <x:c r="A9" s="3"/>
      <x:c r="B9" s="51"/>
      <x:c r="C9" s="51"/>
      <x:c r="D9" s="51"/>
      <x:c r="E9" s="51"/>
      <x:c r="F9" s="51"/>
      <x:c r="G9" s="51"/>
      <x:c r="H9" s="3"/>
      <x:c r="I9" s="3"/>
    </x:row>
    <x:row r="10" ht="28" customHeight="1">
      <x:c r="A10" s="3"/>
      <x:c r="B10" s="51"/>
      <x:c r="C10" s="51"/>
      <x:c r="D10" s="51"/>
      <x:c r="E10" s="51"/>
      <x:c r="F10" s="51"/>
      <x:c r="G10" s="51"/>
      <x:c r="H10" s="3"/>
      <x:c r="I10" s="3"/>
    </x:row>
    <x:row r="11" ht="30" customHeight="1">
      <x:c r="A11" s="19" t="str">
        <x:v>空欄版の入力結果｜案件_空欄の20行を参照</x:v>
      </x:c>
      <x:c r="B11" s="52"/>
      <x:c r="C11" s="52"/>
      <x:c r="D11" s="52"/>
      <x:c r="E11" s="52"/>
      <x:c r="F11" s="52"/>
      <x:c r="G11" s="52"/>
      <x:c r="H11" s="19"/>
      <x:c r="I11" s="19"/>
    </x:row>
    <x:row r="12" ht="28" customHeight="1">
      <x:c r="A12" s="3"/>
      <x:c r="B12" s="51"/>
      <x:c r="C12" s="51"/>
      <x:c r="D12" s="51"/>
      <x:c r="E12" s="51"/>
      <x:c r="F12" s="51"/>
      <x:c r="G12" s="51"/>
      <x:c r="H12" s="3"/>
      <x:c r="I12" s="3"/>
    </x:row>
    <x:row r="13" ht="44" customHeight="1">
      <x:c r="A13" s="26" t="str">
        <x:v>案件ID</x:v>
      </x:c>
      <x:c r="B13" s="53" t="str">
        <x:v>必要資料（点）</x:v>
      </x:c>
      <x:c r="C13" s="53" t="str">
        <x:v>受領済（点・不備含む）</x:v>
      </x:c>
      <x:c r="D13" s="53" t="str">
        <x:v>内容確認済（点）</x:v>
      </x:c>
      <x:c r="E13" s="53" t="str">
        <x:v>未提出（点）</x:v>
      </x:c>
      <x:c r="F13" s="53" t="str">
        <x:v>内容不備（点）</x:v>
      </x:c>
      <x:c r="G13" s="53" t="str">
        <x:v>未確認（点）</x:v>
      </x:c>
      <x:c r="H13" s="26" t="str">
        <x:v>専門判断記録（手入力の参照）</x:v>
      </x:c>
      <x:c r="I13" s="26" t="str">
        <x:v>管理終結確認（手入力の参照）</x:v>
      </x:c>
    </x:row>
    <x:row r="14" ht="52" customHeight="1">
      <x:c r="A14" s="10" t="str">
        <x:f>IF('案件_空欄'!A6="","",'案件_空欄'!A6)</x:f>
      </x:c>
      <x:c r="B14" s="50" t="str">
        <x:f>IF($A14="","",COUNTIF('資料_空欄'!$A$6:$A$105,$A14))</x:f>
      </x:c>
      <x:c r="C14" s="50" t="str">
        <x:f>IF($A14="","",COUNTIFS('資料_空欄'!$A$6:$A$105,$A14,'資料_空欄'!$F$6:$F$105,"&gt;0"))</x:f>
      </x:c>
      <x:c r="D14" s="50" t="str">
        <x:f>IF($A14="","",COUNTIFS('資料_空欄'!$A$6:$A$105,$A14,'資料_空欄'!$G$6:$G$105,"内容確認済"))</x:f>
      </x:c>
      <x:c r="E14" s="50" t="str">
        <x:f>IF($A14="","",COUNTIFS('資料_空欄'!$A$6:$A$105,$A14,'資料_空欄'!$G$6:$G$105,"未提出"))</x:f>
      </x:c>
      <x:c r="F14" s="50" t="str">
        <x:f>IF($A14="","",COUNTIFS('資料_空欄'!$A$6:$A$105,$A14,'資料_空欄'!$G$6:$G$105,"内容不備"))</x:f>
      </x:c>
      <x:c r="G14" s="50" t="str">
        <x:f>IF($A14="","",COUNTIFS('資料_空欄'!$A$6:$A$105,$A14,'資料_空欄'!$G$6:$G$105,"未確認"))</x:f>
      </x:c>
      <x:c r="H14" s="10" t="str">
        <x:f>IF($A14="","",IF('案件_空欄'!H6="","記録なし",'案件_空欄'!H6))</x:f>
      </x:c>
      <x:c r="I14" s="10" t="str">
        <x:f>IF($A14="","",IF('案件_空欄'!L6="","未確認",'案件_空欄'!L6))</x:f>
      </x:c>
    </x:row>
    <x:row r="15" ht="52" customHeight="1">
      <x:c r="A15" s="10" t="str">
        <x:f>IF('案件_空欄'!A7="","",'案件_空欄'!A7)</x:f>
      </x:c>
      <x:c r="B15" s="50" t="str">
        <x:f>IF($A15="","",COUNTIF('資料_空欄'!$A$6:$A$105,$A15))</x:f>
      </x:c>
      <x:c r="C15" s="50" t="str">
        <x:f>IF($A15="","",COUNTIFS('資料_空欄'!$A$6:$A$105,$A15,'資料_空欄'!$F$6:$F$105,"&gt;0"))</x:f>
      </x:c>
      <x:c r="D15" s="50" t="str">
        <x:f>IF($A15="","",COUNTIFS('資料_空欄'!$A$6:$A$105,$A15,'資料_空欄'!$G$6:$G$105,"内容確認済"))</x:f>
      </x:c>
      <x:c r="E15" s="50" t="str">
        <x:f>IF($A15="","",COUNTIFS('資料_空欄'!$A$6:$A$105,$A15,'資料_空欄'!$G$6:$G$105,"未提出"))</x:f>
      </x:c>
      <x:c r="F15" s="50" t="str">
        <x:f>IF($A15="","",COUNTIFS('資料_空欄'!$A$6:$A$105,$A15,'資料_空欄'!$G$6:$G$105,"内容不備"))</x:f>
      </x:c>
      <x:c r="G15" s="50" t="str">
        <x:f>IF($A15="","",COUNTIFS('資料_空欄'!$A$6:$A$105,$A15,'資料_空欄'!$G$6:$G$105,"未確認"))</x:f>
      </x:c>
      <x:c r="H15" s="10" t="str">
        <x:f>IF($A15="","",IF('案件_空欄'!H7="","記録なし",'案件_空欄'!H7))</x:f>
      </x:c>
      <x:c r="I15" s="10" t="str">
        <x:f>IF($A15="","",IF('案件_空欄'!L7="","未確認",'案件_空欄'!L7))</x:f>
      </x:c>
    </x:row>
    <x:row r="16" ht="52" customHeight="1">
      <x:c r="A16" s="10" t="str">
        <x:f>IF('案件_空欄'!A8="","",'案件_空欄'!A8)</x:f>
      </x:c>
      <x:c r="B16" s="50" t="str">
        <x:f>IF($A16="","",COUNTIF('資料_空欄'!$A$6:$A$105,$A16))</x:f>
      </x:c>
      <x:c r="C16" s="50" t="str">
        <x:f>IF($A16="","",COUNTIFS('資料_空欄'!$A$6:$A$105,$A16,'資料_空欄'!$F$6:$F$105,"&gt;0"))</x:f>
      </x:c>
      <x:c r="D16" s="50" t="str">
        <x:f>IF($A16="","",COUNTIFS('資料_空欄'!$A$6:$A$105,$A16,'資料_空欄'!$G$6:$G$105,"内容確認済"))</x:f>
      </x:c>
      <x:c r="E16" s="50" t="str">
        <x:f>IF($A16="","",COUNTIFS('資料_空欄'!$A$6:$A$105,$A16,'資料_空欄'!$G$6:$G$105,"未提出"))</x:f>
      </x:c>
      <x:c r="F16" s="50" t="str">
        <x:f>IF($A16="","",COUNTIFS('資料_空欄'!$A$6:$A$105,$A16,'資料_空欄'!$G$6:$G$105,"内容不備"))</x:f>
      </x:c>
      <x:c r="G16" s="50" t="str">
        <x:f>IF($A16="","",COUNTIFS('資料_空欄'!$A$6:$A$105,$A16,'資料_空欄'!$G$6:$G$105,"未確認"))</x:f>
      </x:c>
      <x:c r="H16" s="10" t="str">
        <x:f>IF($A16="","",IF('案件_空欄'!H8="","記録なし",'案件_空欄'!H8))</x:f>
      </x:c>
      <x:c r="I16" s="10" t="str">
        <x:f>IF($A16="","",IF('案件_空欄'!L8="","未確認",'案件_空欄'!L8))</x:f>
      </x:c>
    </x:row>
    <x:row r="17" ht="52" customHeight="1">
      <x:c r="A17" s="10" t="str">
        <x:f>IF('案件_空欄'!A9="","",'案件_空欄'!A9)</x:f>
      </x:c>
      <x:c r="B17" s="50" t="str">
        <x:f>IF($A17="","",COUNTIF('資料_空欄'!$A$6:$A$105,$A17))</x:f>
      </x:c>
      <x:c r="C17" s="50" t="str">
        <x:f>IF($A17="","",COUNTIFS('資料_空欄'!$A$6:$A$105,$A17,'資料_空欄'!$F$6:$F$105,"&gt;0"))</x:f>
      </x:c>
      <x:c r="D17" s="50" t="str">
        <x:f>IF($A17="","",COUNTIFS('資料_空欄'!$A$6:$A$105,$A17,'資料_空欄'!$G$6:$G$105,"内容確認済"))</x:f>
      </x:c>
      <x:c r="E17" s="50" t="str">
        <x:f>IF($A17="","",COUNTIFS('資料_空欄'!$A$6:$A$105,$A17,'資料_空欄'!$G$6:$G$105,"未提出"))</x:f>
      </x:c>
      <x:c r="F17" s="50" t="str">
        <x:f>IF($A17="","",COUNTIFS('資料_空欄'!$A$6:$A$105,$A17,'資料_空欄'!$G$6:$G$105,"内容不備"))</x:f>
      </x:c>
      <x:c r="G17" s="50" t="str">
        <x:f>IF($A17="","",COUNTIFS('資料_空欄'!$A$6:$A$105,$A17,'資料_空欄'!$G$6:$G$105,"未確認"))</x:f>
      </x:c>
      <x:c r="H17" s="10" t="str">
        <x:f>IF($A17="","",IF('案件_空欄'!H9="","記録なし",'案件_空欄'!H9))</x:f>
      </x:c>
      <x:c r="I17" s="10" t="str">
        <x:f>IF($A17="","",IF('案件_空欄'!L9="","未確認",'案件_空欄'!L9))</x:f>
      </x:c>
    </x:row>
    <x:row r="18" ht="52" customHeight="1">
      <x:c r="A18" s="10" t="str">
        <x:f>IF('案件_空欄'!A10="","",'案件_空欄'!A10)</x:f>
      </x:c>
      <x:c r="B18" s="50" t="str">
        <x:f>IF($A18="","",COUNTIF('資料_空欄'!$A$6:$A$105,$A18))</x:f>
      </x:c>
      <x:c r="C18" s="50" t="str">
        <x:f>IF($A18="","",COUNTIFS('資料_空欄'!$A$6:$A$105,$A18,'資料_空欄'!$F$6:$F$105,"&gt;0"))</x:f>
      </x:c>
      <x:c r="D18" s="50" t="str">
        <x:f>IF($A18="","",COUNTIFS('資料_空欄'!$A$6:$A$105,$A18,'資料_空欄'!$G$6:$G$105,"内容確認済"))</x:f>
      </x:c>
      <x:c r="E18" s="50" t="str">
        <x:f>IF($A18="","",COUNTIFS('資料_空欄'!$A$6:$A$105,$A18,'資料_空欄'!$G$6:$G$105,"未提出"))</x:f>
      </x:c>
      <x:c r="F18" s="50" t="str">
        <x:f>IF($A18="","",COUNTIFS('資料_空欄'!$A$6:$A$105,$A18,'資料_空欄'!$G$6:$G$105,"内容不備"))</x:f>
      </x:c>
      <x:c r="G18" s="50" t="str">
        <x:f>IF($A18="","",COUNTIFS('資料_空欄'!$A$6:$A$105,$A18,'資料_空欄'!$G$6:$G$105,"未確認"))</x:f>
      </x:c>
      <x:c r="H18" s="10" t="str">
        <x:f>IF($A18="","",IF('案件_空欄'!H10="","記録なし",'案件_空欄'!H10))</x:f>
      </x:c>
      <x:c r="I18" s="10" t="str">
        <x:f>IF($A18="","",IF('案件_空欄'!L10="","未確認",'案件_空欄'!L10))</x:f>
      </x:c>
    </x:row>
    <x:row r="19" ht="52" customHeight="1">
      <x:c r="A19" s="10" t="str">
        <x:f>IF('案件_空欄'!A11="","",'案件_空欄'!A11)</x:f>
      </x:c>
      <x:c r="B19" s="50" t="str">
        <x:f>IF($A19="","",COUNTIF('資料_空欄'!$A$6:$A$105,$A19))</x:f>
      </x:c>
      <x:c r="C19" s="50" t="str">
        <x:f>IF($A19="","",COUNTIFS('資料_空欄'!$A$6:$A$105,$A19,'資料_空欄'!$F$6:$F$105,"&gt;0"))</x:f>
      </x:c>
      <x:c r="D19" s="50" t="str">
        <x:f>IF($A19="","",COUNTIFS('資料_空欄'!$A$6:$A$105,$A19,'資料_空欄'!$G$6:$G$105,"内容確認済"))</x:f>
      </x:c>
      <x:c r="E19" s="50" t="str">
        <x:f>IF($A19="","",COUNTIFS('資料_空欄'!$A$6:$A$105,$A19,'資料_空欄'!$G$6:$G$105,"未提出"))</x:f>
      </x:c>
      <x:c r="F19" s="50" t="str">
        <x:f>IF($A19="","",COUNTIFS('資料_空欄'!$A$6:$A$105,$A19,'資料_空欄'!$G$6:$G$105,"内容不備"))</x:f>
      </x:c>
      <x:c r="G19" s="50" t="str">
        <x:f>IF($A19="","",COUNTIFS('資料_空欄'!$A$6:$A$105,$A19,'資料_空欄'!$G$6:$G$105,"未確認"))</x:f>
      </x:c>
      <x:c r="H19" s="10" t="str">
        <x:f>IF($A19="","",IF('案件_空欄'!H11="","記録なし",'案件_空欄'!H11))</x:f>
      </x:c>
      <x:c r="I19" s="10" t="str">
        <x:f>IF($A19="","",IF('案件_空欄'!L11="","未確認",'案件_空欄'!L11))</x:f>
      </x:c>
    </x:row>
    <x:row r="20" ht="52" customHeight="1">
      <x:c r="A20" s="10" t="str">
        <x:f>IF('案件_空欄'!A12="","",'案件_空欄'!A12)</x:f>
      </x:c>
      <x:c r="B20" s="50" t="str">
        <x:f>IF($A20="","",COUNTIF('資料_空欄'!$A$6:$A$105,$A20))</x:f>
      </x:c>
      <x:c r="C20" s="50" t="str">
        <x:f>IF($A20="","",COUNTIFS('資料_空欄'!$A$6:$A$105,$A20,'資料_空欄'!$F$6:$F$105,"&gt;0"))</x:f>
      </x:c>
      <x:c r="D20" s="50" t="str">
        <x:f>IF($A20="","",COUNTIFS('資料_空欄'!$A$6:$A$105,$A20,'資料_空欄'!$G$6:$G$105,"内容確認済"))</x:f>
      </x:c>
      <x:c r="E20" s="50" t="str">
        <x:f>IF($A20="","",COUNTIFS('資料_空欄'!$A$6:$A$105,$A20,'資料_空欄'!$G$6:$G$105,"未提出"))</x:f>
      </x:c>
      <x:c r="F20" s="50" t="str">
        <x:f>IF($A20="","",COUNTIFS('資料_空欄'!$A$6:$A$105,$A20,'資料_空欄'!$G$6:$G$105,"内容不備"))</x:f>
      </x:c>
      <x:c r="G20" s="50" t="str">
        <x:f>IF($A20="","",COUNTIFS('資料_空欄'!$A$6:$A$105,$A20,'資料_空欄'!$G$6:$G$105,"未確認"))</x:f>
      </x:c>
      <x:c r="H20" s="10" t="str">
        <x:f>IF($A20="","",IF('案件_空欄'!H12="","記録なし",'案件_空欄'!H12))</x:f>
      </x:c>
      <x:c r="I20" s="10" t="str">
        <x:f>IF($A20="","",IF('案件_空欄'!L12="","未確認",'案件_空欄'!L12))</x:f>
      </x:c>
    </x:row>
    <x:row r="21" ht="52" customHeight="1">
      <x:c r="A21" s="10" t="str">
        <x:f>IF('案件_空欄'!A13="","",'案件_空欄'!A13)</x:f>
      </x:c>
      <x:c r="B21" s="50" t="str">
        <x:f>IF($A21="","",COUNTIF('資料_空欄'!$A$6:$A$105,$A21))</x:f>
      </x:c>
      <x:c r="C21" s="50" t="str">
        <x:f>IF($A21="","",COUNTIFS('資料_空欄'!$A$6:$A$105,$A21,'資料_空欄'!$F$6:$F$105,"&gt;0"))</x:f>
      </x:c>
      <x:c r="D21" s="50" t="str">
        <x:f>IF($A21="","",COUNTIFS('資料_空欄'!$A$6:$A$105,$A21,'資料_空欄'!$G$6:$G$105,"内容確認済"))</x:f>
      </x:c>
      <x:c r="E21" s="50" t="str">
        <x:f>IF($A21="","",COUNTIFS('資料_空欄'!$A$6:$A$105,$A21,'資料_空欄'!$G$6:$G$105,"未提出"))</x:f>
      </x:c>
      <x:c r="F21" s="50" t="str">
        <x:f>IF($A21="","",COUNTIFS('資料_空欄'!$A$6:$A$105,$A21,'資料_空欄'!$G$6:$G$105,"内容不備"))</x:f>
      </x:c>
      <x:c r="G21" s="50" t="str">
        <x:f>IF($A21="","",COUNTIFS('資料_空欄'!$A$6:$A$105,$A21,'資料_空欄'!$G$6:$G$105,"未確認"))</x:f>
      </x:c>
      <x:c r="H21" s="10" t="str">
        <x:f>IF($A21="","",IF('案件_空欄'!H13="","記録なし",'案件_空欄'!H13))</x:f>
      </x:c>
      <x:c r="I21" s="10" t="str">
        <x:f>IF($A21="","",IF('案件_空欄'!L13="","未確認",'案件_空欄'!L13))</x:f>
      </x:c>
    </x:row>
    <x:row r="22" ht="52" customHeight="1">
      <x:c r="A22" s="10" t="str">
        <x:f>IF('案件_空欄'!A14="","",'案件_空欄'!A14)</x:f>
      </x:c>
      <x:c r="B22" s="50" t="str">
        <x:f>IF($A22="","",COUNTIF('資料_空欄'!$A$6:$A$105,$A22))</x:f>
      </x:c>
      <x:c r="C22" s="50" t="str">
        <x:f>IF($A22="","",COUNTIFS('資料_空欄'!$A$6:$A$105,$A22,'資料_空欄'!$F$6:$F$105,"&gt;0"))</x:f>
      </x:c>
      <x:c r="D22" s="50" t="str">
        <x:f>IF($A22="","",COUNTIFS('資料_空欄'!$A$6:$A$105,$A22,'資料_空欄'!$G$6:$G$105,"内容確認済"))</x:f>
      </x:c>
      <x:c r="E22" s="50" t="str">
        <x:f>IF($A22="","",COUNTIFS('資料_空欄'!$A$6:$A$105,$A22,'資料_空欄'!$G$6:$G$105,"未提出"))</x:f>
      </x:c>
      <x:c r="F22" s="50" t="str">
        <x:f>IF($A22="","",COUNTIFS('資料_空欄'!$A$6:$A$105,$A22,'資料_空欄'!$G$6:$G$105,"内容不備"))</x:f>
      </x:c>
      <x:c r="G22" s="50" t="str">
        <x:f>IF($A22="","",COUNTIFS('資料_空欄'!$A$6:$A$105,$A22,'資料_空欄'!$G$6:$G$105,"未確認"))</x:f>
      </x:c>
      <x:c r="H22" s="10" t="str">
        <x:f>IF($A22="","",IF('案件_空欄'!H14="","記録なし",'案件_空欄'!H14))</x:f>
      </x:c>
      <x:c r="I22" s="10" t="str">
        <x:f>IF($A22="","",IF('案件_空欄'!L14="","未確認",'案件_空欄'!L14))</x:f>
      </x:c>
    </x:row>
    <x:row r="23" ht="52" customHeight="1">
      <x:c r="A23" s="10" t="str">
        <x:f>IF('案件_空欄'!A15="","",'案件_空欄'!A15)</x:f>
      </x:c>
      <x:c r="B23" s="50" t="str">
        <x:f>IF($A23="","",COUNTIF('資料_空欄'!$A$6:$A$105,$A23))</x:f>
      </x:c>
      <x:c r="C23" s="50" t="str">
        <x:f>IF($A23="","",COUNTIFS('資料_空欄'!$A$6:$A$105,$A23,'資料_空欄'!$F$6:$F$105,"&gt;0"))</x:f>
      </x:c>
      <x:c r="D23" s="50" t="str">
        <x:f>IF($A23="","",COUNTIFS('資料_空欄'!$A$6:$A$105,$A23,'資料_空欄'!$G$6:$G$105,"内容確認済"))</x:f>
      </x:c>
      <x:c r="E23" s="50" t="str">
        <x:f>IF($A23="","",COUNTIFS('資料_空欄'!$A$6:$A$105,$A23,'資料_空欄'!$G$6:$G$105,"未提出"))</x:f>
      </x:c>
      <x:c r="F23" s="50" t="str">
        <x:f>IF($A23="","",COUNTIFS('資料_空欄'!$A$6:$A$105,$A23,'資料_空欄'!$G$6:$G$105,"内容不備"))</x:f>
      </x:c>
      <x:c r="G23" s="50" t="str">
        <x:f>IF($A23="","",COUNTIFS('資料_空欄'!$A$6:$A$105,$A23,'資料_空欄'!$G$6:$G$105,"未確認"))</x:f>
      </x:c>
      <x:c r="H23" s="10" t="str">
        <x:f>IF($A23="","",IF('案件_空欄'!H15="","記録なし",'案件_空欄'!H15))</x:f>
      </x:c>
      <x:c r="I23" s="10" t="str">
        <x:f>IF($A23="","",IF('案件_空欄'!L15="","未確認",'案件_空欄'!L15))</x:f>
      </x:c>
    </x:row>
    <x:row r="24" ht="52" customHeight="1">
      <x:c r="A24" s="10" t="str">
        <x:f>IF('案件_空欄'!A16="","",'案件_空欄'!A16)</x:f>
      </x:c>
      <x:c r="B24" s="50" t="str">
        <x:f>IF($A24="","",COUNTIF('資料_空欄'!$A$6:$A$105,$A24))</x:f>
      </x:c>
      <x:c r="C24" s="50" t="str">
        <x:f>IF($A24="","",COUNTIFS('資料_空欄'!$A$6:$A$105,$A24,'資料_空欄'!$F$6:$F$105,"&gt;0"))</x:f>
      </x:c>
      <x:c r="D24" s="50" t="str">
        <x:f>IF($A24="","",COUNTIFS('資料_空欄'!$A$6:$A$105,$A24,'資料_空欄'!$G$6:$G$105,"内容確認済"))</x:f>
      </x:c>
      <x:c r="E24" s="50" t="str">
        <x:f>IF($A24="","",COUNTIFS('資料_空欄'!$A$6:$A$105,$A24,'資料_空欄'!$G$6:$G$105,"未提出"))</x:f>
      </x:c>
      <x:c r="F24" s="50" t="str">
        <x:f>IF($A24="","",COUNTIFS('資料_空欄'!$A$6:$A$105,$A24,'資料_空欄'!$G$6:$G$105,"内容不備"))</x:f>
      </x:c>
      <x:c r="G24" s="50" t="str">
        <x:f>IF($A24="","",COUNTIFS('資料_空欄'!$A$6:$A$105,$A24,'資料_空欄'!$G$6:$G$105,"未確認"))</x:f>
      </x:c>
      <x:c r="H24" s="10" t="str">
        <x:f>IF($A24="","",IF('案件_空欄'!H16="","記録なし",'案件_空欄'!H16))</x:f>
      </x:c>
      <x:c r="I24" s="10" t="str">
        <x:f>IF($A24="","",IF('案件_空欄'!L16="","未確認",'案件_空欄'!L16))</x:f>
      </x:c>
    </x:row>
    <x:row r="25" ht="52" customHeight="1">
      <x:c r="A25" s="10" t="str">
        <x:f>IF('案件_空欄'!A17="","",'案件_空欄'!A17)</x:f>
      </x:c>
      <x:c r="B25" s="50" t="str">
        <x:f>IF($A25="","",COUNTIF('資料_空欄'!$A$6:$A$105,$A25))</x:f>
      </x:c>
      <x:c r="C25" s="50" t="str">
        <x:f>IF($A25="","",COUNTIFS('資料_空欄'!$A$6:$A$105,$A25,'資料_空欄'!$F$6:$F$105,"&gt;0"))</x:f>
      </x:c>
      <x:c r="D25" s="50" t="str">
        <x:f>IF($A25="","",COUNTIFS('資料_空欄'!$A$6:$A$105,$A25,'資料_空欄'!$G$6:$G$105,"内容確認済"))</x:f>
      </x:c>
      <x:c r="E25" s="50" t="str">
        <x:f>IF($A25="","",COUNTIFS('資料_空欄'!$A$6:$A$105,$A25,'資料_空欄'!$G$6:$G$105,"未提出"))</x:f>
      </x:c>
      <x:c r="F25" s="50" t="str">
        <x:f>IF($A25="","",COUNTIFS('資料_空欄'!$A$6:$A$105,$A25,'資料_空欄'!$G$6:$G$105,"内容不備"))</x:f>
      </x:c>
      <x:c r="G25" s="50" t="str">
        <x:f>IF($A25="","",COUNTIFS('資料_空欄'!$A$6:$A$105,$A25,'資料_空欄'!$G$6:$G$105,"未確認"))</x:f>
      </x:c>
      <x:c r="H25" s="10" t="str">
        <x:f>IF($A25="","",IF('案件_空欄'!H17="","記録なし",'案件_空欄'!H17))</x:f>
      </x:c>
      <x:c r="I25" s="10" t="str">
        <x:f>IF($A25="","",IF('案件_空欄'!L17="","未確認",'案件_空欄'!L17))</x:f>
      </x:c>
    </x:row>
    <x:row r="26" ht="52" customHeight="1">
      <x:c r="A26" s="10" t="str">
        <x:f>IF('案件_空欄'!A18="","",'案件_空欄'!A18)</x:f>
      </x:c>
      <x:c r="B26" s="50" t="str">
        <x:f>IF($A26="","",COUNTIF('資料_空欄'!$A$6:$A$105,$A26))</x:f>
      </x:c>
      <x:c r="C26" s="50" t="str">
        <x:f>IF($A26="","",COUNTIFS('資料_空欄'!$A$6:$A$105,$A26,'資料_空欄'!$F$6:$F$105,"&gt;0"))</x:f>
      </x:c>
      <x:c r="D26" s="50" t="str">
        <x:f>IF($A26="","",COUNTIFS('資料_空欄'!$A$6:$A$105,$A26,'資料_空欄'!$G$6:$G$105,"内容確認済"))</x:f>
      </x:c>
      <x:c r="E26" s="50" t="str">
        <x:f>IF($A26="","",COUNTIFS('資料_空欄'!$A$6:$A$105,$A26,'資料_空欄'!$G$6:$G$105,"未提出"))</x:f>
      </x:c>
      <x:c r="F26" s="50" t="str">
        <x:f>IF($A26="","",COUNTIFS('資料_空欄'!$A$6:$A$105,$A26,'資料_空欄'!$G$6:$G$105,"内容不備"))</x:f>
      </x:c>
      <x:c r="G26" s="50" t="str">
        <x:f>IF($A26="","",COUNTIFS('資料_空欄'!$A$6:$A$105,$A26,'資料_空欄'!$G$6:$G$105,"未確認"))</x:f>
      </x:c>
      <x:c r="H26" s="10" t="str">
        <x:f>IF($A26="","",IF('案件_空欄'!H18="","記録なし",'案件_空欄'!H18))</x:f>
      </x:c>
      <x:c r="I26" s="10" t="str">
        <x:f>IF($A26="","",IF('案件_空欄'!L18="","未確認",'案件_空欄'!L18))</x:f>
      </x:c>
    </x:row>
    <x:row r="27" ht="52" customHeight="1">
      <x:c r="A27" s="10" t="str">
        <x:f>IF('案件_空欄'!A19="","",'案件_空欄'!A19)</x:f>
      </x:c>
      <x:c r="B27" s="50" t="str">
        <x:f>IF($A27="","",COUNTIF('資料_空欄'!$A$6:$A$105,$A27))</x:f>
      </x:c>
      <x:c r="C27" s="50" t="str">
        <x:f>IF($A27="","",COUNTIFS('資料_空欄'!$A$6:$A$105,$A27,'資料_空欄'!$F$6:$F$105,"&gt;0"))</x:f>
      </x:c>
      <x:c r="D27" s="50" t="str">
        <x:f>IF($A27="","",COUNTIFS('資料_空欄'!$A$6:$A$105,$A27,'資料_空欄'!$G$6:$G$105,"内容確認済"))</x:f>
      </x:c>
      <x:c r="E27" s="50" t="str">
        <x:f>IF($A27="","",COUNTIFS('資料_空欄'!$A$6:$A$105,$A27,'資料_空欄'!$G$6:$G$105,"未提出"))</x:f>
      </x:c>
      <x:c r="F27" s="50" t="str">
        <x:f>IF($A27="","",COUNTIFS('資料_空欄'!$A$6:$A$105,$A27,'資料_空欄'!$G$6:$G$105,"内容不備"))</x:f>
      </x:c>
      <x:c r="G27" s="50" t="str">
        <x:f>IF($A27="","",COUNTIFS('資料_空欄'!$A$6:$A$105,$A27,'資料_空欄'!$G$6:$G$105,"未確認"))</x:f>
      </x:c>
      <x:c r="H27" s="10" t="str">
        <x:f>IF($A27="","",IF('案件_空欄'!H19="","記録なし",'案件_空欄'!H19))</x:f>
      </x:c>
      <x:c r="I27" s="10" t="str">
        <x:f>IF($A27="","",IF('案件_空欄'!L19="","未確認",'案件_空欄'!L19))</x:f>
      </x:c>
    </x:row>
    <x:row r="28" ht="52" customHeight="1">
      <x:c r="A28" s="10" t="str">
        <x:f>IF('案件_空欄'!A20="","",'案件_空欄'!A20)</x:f>
      </x:c>
      <x:c r="B28" s="50" t="str">
        <x:f>IF($A28="","",COUNTIF('資料_空欄'!$A$6:$A$105,$A28))</x:f>
      </x:c>
      <x:c r="C28" s="50" t="str">
        <x:f>IF($A28="","",COUNTIFS('資料_空欄'!$A$6:$A$105,$A28,'資料_空欄'!$F$6:$F$105,"&gt;0"))</x:f>
      </x:c>
      <x:c r="D28" s="50" t="str">
        <x:f>IF($A28="","",COUNTIFS('資料_空欄'!$A$6:$A$105,$A28,'資料_空欄'!$G$6:$G$105,"内容確認済"))</x:f>
      </x:c>
      <x:c r="E28" s="50" t="str">
        <x:f>IF($A28="","",COUNTIFS('資料_空欄'!$A$6:$A$105,$A28,'資料_空欄'!$G$6:$G$105,"未提出"))</x:f>
      </x:c>
      <x:c r="F28" s="50" t="str">
        <x:f>IF($A28="","",COUNTIFS('資料_空欄'!$A$6:$A$105,$A28,'資料_空欄'!$G$6:$G$105,"内容不備"))</x:f>
      </x:c>
      <x:c r="G28" s="50" t="str">
        <x:f>IF($A28="","",COUNTIFS('資料_空欄'!$A$6:$A$105,$A28,'資料_空欄'!$G$6:$G$105,"未確認"))</x:f>
      </x:c>
      <x:c r="H28" s="10" t="str">
        <x:f>IF($A28="","",IF('案件_空欄'!H20="","記録なし",'案件_空欄'!H20))</x:f>
      </x:c>
      <x:c r="I28" s="10" t="str">
        <x:f>IF($A28="","",IF('案件_空欄'!L20="","未確認",'案件_空欄'!L20))</x:f>
      </x:c>
    </x:row>
    <x:row r="29" ht="52" customHeight="1">
      <x:c r="A29" s="10" t="str">
        <x:f>IF('案件_空欄'!A21="","",'案件_空欄'!A21)</x:f>
      </x:c>
      <x:c r="B29" s="50" t="str">
        <x:f>IF($A29="","",COUNTIF('資料_空欄'!$A$6:$A$105,$A29))</x:f>
      </x:c>
      <x:c r="C29" s="50" t="str">
        <x:f>IF($A29="","",COUNTIFS('資料_空欄'!$A$6:$A$105,$A29,'資料_空欄'!$F$6:$F$105,"&gt;0"))</x:f>
      </x:c>
      <x:c r="D29" s="50" t="str">
        <x:f>IF($A29="","",COUNTIFS('資料_空欄'!$A$6:$A$105,$A29,'資料_空欄'!$G$6:$G$105,"内容確認済"))</x:f>
      </x:c>
      <x:c r="E29" s="50" t="str">
        <x:f>IF($A29="","",COUNTIFS('資料_空欄'!$A$6:$A$105,$A29,'資料_空欄'!$G$6:$G$105,"未提出"))</x:f>
      </x:c>
      <x:c r="F29" s="50" t="str">
        <x:f>IF($A29="","",COUNTIFS('資料_空欄'!$A$6:$A$105,$A29,'資料_空欄'!$G$6:$G$105,"内容不備"))</x:f>
      </x:c>
      <x:c r="G29" s="50" t="str">
        <x:f>IF($A29="","",COUNTIFS('資料_空欄'!$A$6:$A$105,$A29,'資料_空欄'!$G$6:$G$105,"未確認"))</x:f>
      </x:c>
      <x:c r="H29" s="10" t="str">
        <x:f>IF($A29="","",IF('案件_空欄'!H21="","記録なし",'案件_空欄'!H21))</x:f>
      </x:c>
      <x:c r="I29" s="10" t="str">
        <x:f>IF($A29="","",IF('案件_空欄'!L21="","未確認",'案件_空欄'!L21))</x:f>
      </x:c>
    </x:row>
    <x:row r="30" ht="52" customHeight="1">
      <x:c r="A30" s="10" t="str">
        <x:f>IF('案件_空欄'!A22="","",'案件_空欄'!A22)</x:f>
      </x:c>
      <x:c r="B30" s="50" t="str">
        <x:f>IF($A30="","",COUNTIF('資料_空欄'!$A$6:$A$105,$A30))</x:f>
      </x:c>
      <x:c r="C30" s="50" t="str">
        <x:f>IF($A30="","",COUNTIFS('資料_空欄'!$A$6:$A$105,$A30,'資料_空欄'!$F$6:$F$105,"&gt;0"))</x:f>
      </x:c>
      <x:c r="D30" s="50" t="str">
        <x:f>IF($A30="","",COUNTIFS('資料_空欄'!$A$6:$A$105,$A30,'資料_空欄'!$G$6:$G$105,"内容確認済"))</x:f>
      </x:c>
      <x:c r="E30" s="50" t="str">
        <x:f>IF($A30="","",COUNTIFS('資料_空欄'!$A$6:$A$105,$A30,'資料_空欄'!$G$6:$G$105,"未提出"))</x:f>
      </x:c>
      <x:c r="F30" s="50" t="str">
        <x:f>IF($A30="","",COUNTIFS('資料_空欄'!$A$6:$A$105,$A30,'資料_空欄'!$G$6:$G$105,"内容不備"))</x:f>
      </x:c>
      <x:c r="G30" s="50" t="str">
        <x:f>IF($A30="","",COUNTIFS('資料_空欄'!$A$6:$A$105,$A30,'資料_空欄'!$G$6:$G$105,"未確認"))</x:f>
      </x:c>
      <x:c r="H30" s="10" t="str">
        <x:f>IF($A30="","",IF('案件_空欄'!H22="","記録なし",'案件_空欄'!H22))</x:f>
      </x:c>
      <x:c r="I30" s="10" t="str">
        <x:f>IF($A30="","",IF('案件_空欄'!L22="","未確認",'案件_空欄'!L22))</x:f>
      </x:c>
    </x:row>
    <x:row r="31" ht="52" customHeight="1">
      <x:c r="A31" s="10" t="str">
        <x:f>IF('案件_空欄'!A23="","",'案件_空欄'!A23)</x:f>
      </x:c>
      <x:c r="B31" s="50" t="str">
        <x:f>IF($A31="","",COUNTIF('資料_空欄'!$A$6:$A$105,$A31))</x:f>
      </x:c>
      <x:c r="C31" s="50" t="str">
        <x:f>IF($A31="","",COUNTIFS('資料_空欄'!$A$6:$A$105,$A31,'資料_空欄'!$F$6:$F$105,"&gt;0"))</x:f>
      </x:c>
      <x:c r="D31" s="50" t="str">
        <x:f>IF($A31="","",COUNTIFS('資料_空欄'!$A$6:$A$105,$A31,'資料_空欄'!$G$6:$G$105,"内容確認済"))</x:f>
      </x:c>
      <x:c r="E31" s="50" t="str">
        <x:f>IF($A31="","",COUNTIFS('資料_空欄'!$A$6:$A$105,$A31,'資料_空欄'!$G$6:$G$105,"未提出"))</x:f>
      </x:c>
      <x:c r="F31" s="50" t="str">
        <x:f>IF($A31="","",COUNTIFS('資料_空欄'!$A$6:$A$105,$A31,'資料_空欄'!$G$6:$G$105,"内容不備"))</x:f>
      </x:c>
      <x:c r="G31" s="50" t="str">
        <x:f>IF($A31="","",COUNTIFS('資料_空欄'!$A$6:$A$105,$A31,'資料_空欄'!$G$6:$G$105,"未確認"))</x:f>
      </x:c>
      <x:c r="H31" s="10" t="str">
        <x:f>IF($A31="","",IF('案件_空欄'!H23="","記録なし",'案件_空欄'!H23))</x:f>
      </x:c>
      <x:c r="I31" s="10" t="str">
        <x:f>IF($A31="","",IF('案件_空欄'!L23="","未確認",'案件_空欄'!L23))</x:f>
      </x:c>
    </x:row>
    <x:row r="32" ht="52" customHeight="1">
      <x:c r="A32" s="10" t="str">
        <x:f>IF('案件_空欄'!A24="","",'案件_空欄'!A24)</x:f>
      </x:c>
      <x:c r="B32" s="50" t="str">
        <x:f>IF($A32="","",COUNTIF('資料_空欄'!$A$6:$A$105,$A32))</x:f>
      </x:c>
      <x:c r="C32" s="50" t="str">
        <x:f>IF($A32="","",COUNTIFS('資料_空欄'!$A$6:$A$105,$A32,'資料_空欄'!$F$6:$F$105,"&gt;0"))</x:f>
      </x:c>
      <x:c r="D32" s="50" t="str">
        <x:f>IF($A32="","",COUNTIFS('資料_空欄'!$A$6:$A$105,$A32,'資料_空欄'!$G$6:$G$105,"内容確認済"))</x:f>
      </x:c>
      <x:c r="E32" s="50" t="str">
        <x:f>IF($A32="","",COUNTIFS('資料_空欄'!$A$6:$A$105,$A32,'資料_空欄'!$G$6:$G$105,"未提出"))</x:f>
      </x:c>
      <x:c r="F32" s="50" t="str">
        <x:f>IF($A32="","",COUNTIFS('資料_空欄'!$A$6:$A$105,$A32,'資料_空欄'!$G$6:$G$105,"内容不備"))</x:f>
      </x:c>
      <x:c r="G32" s="50" t="str">
        <x:f>IF($A32="","",COUNTIFS('資料_空欄'!$A$6:$A$105,$A32,'資料_空欄'!$G$6:$G$105,"未確認"))</x:f>
      </x:c>
      <x:c r="H32" s="10" t="str">
        <x:f>IF($A32="","",IF('案件_空欄'!H24="","記録なし",'案件_空欄'!H24))</x:f>
      </x:c>
      <x:c r="I32" s="10" t="str">
        <x:f>IF($A32="","",IF('案件_空欄'!L24="","未確認",'案件_空欄'!L24))</x:f>
      </x:c>
    </x:row>
    <x:row r="33" ht="52" customHeight="1">
      <x:c r="A33" s="10" t="str">
        <x:f>IF('案件_空欄'!A25="","",'案件_空欄'!A25)</x:f>
      </x:c>
      <x:c r="B33" s="50" t="str">
        <x:f>IF($A33="","",COUNTIF('資料_空欄'!$A$6:$A$105,$A33))</x:f>
      </x:c>
      <x:c r="C33" s="50" t="str">
        <x:f>IF($A33="","",COUNTIFS('資料_空欄'!$A$6:$A$105,$A33,'資料_空欄'!$F$6:$F$105,"&gt;0"))</x:f>
      </x:c>
      <x:c r="D33" s="50" t="str">
        <x:f>IF($A33="","",COUNTIFS('資料_空欄'!$A$6:$A$105,$A33,'資料_空欄'!$G$6:$G$105,"内容確認済"))</x:f>
      </x:c>
      <x:c r="E33" s="50" t="str">
        <x:f>IF($A33="","",COUNTIFS('資料_空欄'!$A$6:$A$105,$A33,'資料_空欄'!$G$6:$G$105,"未提出"))</x:f>
      </x:c>
      <x:c r="F33" s="50" t="str">
        <x:f>IF($A33="","",COUNTIFS('資料_空欄'!$A$6:$A$105,$A33,'資料_空欄'!$G$6:$G$105,"内容不備"))</x:f>
      </x:c>
      <x:c r="G33" s="50" t="str">
        <x:f>IF($A33="","",COUNTIFS('資料_空欄'!$A$6:$A$105,$A33,'資料_空欄'!$G$6:$G$105,"未確認"))</x:f>
      </x:c>
      <x:c r="H33" s="10" t="str">
        <x:f>IF($A33="","",IF('案件_空欄'!H25="","記録なし",'案件_空欄'!H25))</x:f>
      </x:c>
      <x:c r="I33" s="10" t="str">
        <x:f>IF($A33="","",IF('案件_空欄'!L25="","未確認",'案件_空欄'!L25))</x:f>
      </x:c>
    </x:row>
    <x:row r="34" ht="28" customHeight="1">
      <x:c r="A34" s="3"/>
      <x:c r="B34" s="3"/>
      <x:c r="C34" s="3"/>
      <x:c r="D34" s="3"/>
      <x:c r="E34" s="3"/>
      <x:c r="F34" s="3"/>
      <x:c r="G34" s="3"/>
      <x:c r="H34" s="3"/>
      <x:c r="I34" s="3"/>
    </x:row>
    <x:row r="35" ht="28" customHeight="1">
      <x:c r="A35" s="10" t="str">
        <x:v>入力行の欠落や未入力の確認結果は集計だけでは検出しきれません。必要資料一覧を専門担当と照合し、資料シートの注意状態も確認してください。</x:v>
      </x:c>
      <x:c r="B35" s="10"/>
      <x:c r="C35" s="10"/>
      <x:c r="D35" s="10"/>
      <x:c r="E35" s="10"/>
      <x:c r="F35" s="10"/>
      <x:c r="G35" s="10"/>
      <x:c r="H35" s="10"/>
      <x:c r="I35" s="10"/>
    </x:row>
    <x:row r="36" ht="28" customHeight="1">
      <x:c r="A36" s="10"/>
      <x:c r="B36" s="10"/>
      <x:c r="C36" s="10"/>
      <x:c r="D36" s="10"/>
      <x:c r="E36" s="10"/>
      <x:c r="F36" s="10"/>
      <x:c r="G36" s="10"/>
      <x:c r="H36" s="10"/>
      <x:c r="I36" s="10"/>
    </x:row>
    <x:row r="37" ht="28" customHeight="1">
      <x:c r="A37" s="3"/>
      <x:c r="B37" s="3"/>
      <x:c r="C37" s="3"/>
      <x:c r="D37" s="3"/>
      <x:c r="E37" s="3"/>
      <x:c r="F37" s="3"/>
      <x:c r="G37" s="3"/>
      <x:c r="H37" s="3"/>
      <x:c r="I37" s="3"/>
    </x:row>
    <x:row r="38" ht="28" customHeight="1">
      <x:c r="A38" s="3"/>
      <x:c r="B38" s="3"/>
      <x:c r="C38" s="3"/>
      <x:c r="D38" s="3"/>
      <x:c r="E38" s="3"/>
      <x:c r="F38" s="3"/>
      <x:c r="G38" s="3"/>
      <x:c r="H38" s="3"/>
      <x:c r="I38" s="3"/>
    </x:row>
  </x:sheetData>
  <x:mergeCells>
    <x:mergeCell ref="A1:I1"/>
    <x:mergeCell ref="A2:I2"/>
    <x:mergeCell ref="A3:I3"/>
    <x:mergeCell ref="A11:I11"/>
    <x:mergeCell ref="A35:I36"/>
  </x:mergeCells>
  <x:pageMargins left="0.7" right="0.7" top="0.75" bottom="0.75" header="0.3" footer="0.3"/>
</x:worksheet>
</file>

<file path=xl/worksheets/sheet7.xml><?xml version="1.0" encoding="utf-8"?>
<x:worksheet xmlns:x="http://schemas.openxmlformats.org/spreadsheetml/2006/main">
  <x:sheetFormatPr defaultRowHeight="15"/>
  <x:cols>
    <x:col min="1" max="1" width="14" hidden="0" customWidth="1"/>
    <x:col min="2" max="2" width="12" hidden="0" customWidth="1"/>
    <x:col min="3" max="3" width="10" hidden="0" customWidth="1"/>
    <x:col min="4" max="4" width="15" hidden="0" customWidth="1"/>
    <x:col min="5" max="5" width="17" hidden="0" customWidth="1"/>
    <x:col min="6" max="6" width="33" hidden="0" customWidth="1"/>
    <x:col min="7" max="7" width="14" hidden="0" customWidth="1"/>
    <x:col min="8" max="8" width="15" hidden="0" customWidth="1"/>
    <x:col min="9" max="9" width="30" hidden="0" customWidth="1"/>
    <x:col min="10" max="10" width="35" hidden="0" customWidth="1"/>
  </x:cols>
  <x:sheetData>
    <x:row r="1" ht="36" customHeight="1">
      <x:c r="A1" s="7" t="str">
        <x:v>版履歴｜旧版を現行資料の点数に加えない</x:v>
      </x:c>
      <x:c r="B1" s="7"/>
      <x:c r="C1" s="7"/>
      <x:c r="D1" s="7"/>
      <x:c r="E1" s="7"/>
      <x:c r="F1" s="7"/>
      <x:c r="G1" s="7"/>
      <x:c r="H1" s="7"/>
      <x:c r="I1" s="7"/>
      <x:c r="J1" s="7"/>
    </x:row>
    <x:row r="2" ht="36" customHeight="1">
      <x:c r="A2" s="10" t="str">
        <x:v>説明用の架空例。受領・確認を版ごとに残します。資料_記入例のPS-103／M04はv2の1行だけを集計します。</x:v>
      </x:c>
      <x:c r="B2" s="10"/>
      <x:c r="C2" s="10"/>
      <x:c r="D2" s="10"/>
      <x:c r="E2" s="10"/>
      <x:c r="F2" s="10"/>
      <x:c r="G2" s="10"/>
      <x:c r="H2" s="10"/>
      <x:c r="I2" s="10"/>
      <x:c r="J2" s="10"/>
    </x:row>
    <x:row r="3" ht="28" customHeight="1">
      <x:c r="A3" s="3"/>
      <x:c r="B3" s="3"/>
      <x:c r="C3" s="3"/>
      <x:c r="D3" s="3"/>
      <x:c r="E3" s="3"/>
      <x:c r="F3" s="3"/>
      <x:c r="G3" s="3"/>
      <x:c r="H3" s="3"/>
      <x:c r="I3" s="3"/>
      <x:c r="J3" s="3"/>
    </x:row>
    <x:row r="4" ht="28" customHeight="1">
      <x:c r="A4" s="3"/>
      <x:c r="B4" s="3"/>
      <x:c r="C4" s="3"/>
      <x:c r="D4" s="3"/>
      <x:c r="E4" s="3"/>
      <x:c r="F4" s="3"/>
      <x:c r="G4" s="3"/>
      <x:c r="H4" s="3"/>
      <x:c r="I4" s="3"/>
      <x:c r="J4" s="3"/>
    </x:row>
    <x:row r="5" ht="40" customHeight="1">
      <x:c r="A5" s="26" t="str">
        <x:v>案件ID</x:v>
      </x:c>
      <x:c r="B5" s="26" t="str">
        <x:v>資料ID</x:v>
      </x:c>
      <x:c r="C5" s="26" t="str">
        <x:v>版</x:v>
      </x:c>
      <x:c r="D5" s="26" t="str">
        <x:v>受領日</x:v>
      </x:c>
      <x:c r="E5" s="26" t="str">
        <x:v>確認結果</x:v>
      </x:c>
      <x:c r="F5" s="26" t="str">
        <x:v>理由・確認内容</x:v>
      </x:c>
      <x:c r="G5" s="26" t="str">
        <x:v>確認者</x:v>
      </x:c>
      <x:c r="H5" s="26" t="str">
        <x:v>確認日</x:v>
      </x:c>
      <x:c r="I5" s="26" t="str">
        <x:v>版の参照先</x:v>
      </x:c>
      <x:c r="J5" s="26" t="str">
        <x:v>現行／旧版</x:v>
      </x:c>
    </x:row>
    <x:row r="6" ht="64" customHeight="1">
      <x:c r="A6" s="10" t="str">
        <x:v>PS-103</x:v>
      </x:c>
      <x:c r="B6" s="10" t="str">
        <x:v>M04</x:v>
      </x:c>
      <x:c r="C6" s="10" t="str">
        <x:v>v1</x:v>
      </x:c>
      <x:c r="D6" s="66" t="n">
        <x:v>46273</x:v>
      </x:c>
      <x:c r="E6" s="10" t="str">
        <x:v>内容不備</x:v>
      </x:c>
      <x:c r="F6" s="10" t="str">
        <x:v>図中の番号が不一致</x:v>
      </x:c>
      <x:c r="G6" s="10" t="str">
        <x:v>担当C</x:v>
      </x:c>
      <x:c r="H6" s="66" t="n">
        <x:v>46274</x:v>
      </x:c>
      <x:c r="I6" s="10" t="str">
        <x:v>PS-103/M04/v1</x:v>
      </x:c>
      <x:c r="J6" s="10" t="str">
        <x:v>旧版（現行一覧の点数に含めない）</x:v>
      </x:c>
    </x:row>
    <x:row r="7" ht="64" customHeight="1">
      <x:c r="A7" s="10" t="str">
        <x:v>PS-103</x:v>
      </x:c>
      <x:c r="B7" s="10" t="str">
        <x:v>M04</x:v>
      </x:c>
      <x:c r="C7" s="10" t="str">
        <x:v>v2</x:v>
      </x:c>
      <x:c r="D7" s="66" t="n">
        <x:v>46275</x:v>
      </x:c>
      <x:c r="E7" s="10" t="str">
        <x:v>内容確認済</x:v>
      </x:c>
      <x:c r="F7" s="10" t="str">
        <x:v>番号の修正を確認</x:v>
      </x:c>
      <x:c r="G7" s="10" t="str">
        <x:v>担当C</x:v>
      </x:c>
      <x:c r="H7" s="66" t="n">
        <x:v>46276</x:v>
      </x:c>
      <x:c r="I7" s="10" t="str">
        <x:v>PS-103/M04/v2</x:v>
      </x:c>
      <x:c r="J7" s="10" t="str">
        <x:v>現行版（資料一覧はこの版のみ）</x:v>
      </x:c>
    </x:row>
    <x:row r="8" ht="28" customHeight="1">
      <x:c r="A8" s="3"/>
      <x:c r="B8" s="3"/>
      <x:c r="C8" s="3"/>
      <x:c r="D8" s="67"/>
      <x:c r="E8" s="3"/>
      <x:c r="F8" s="3"/>
      <x:c r="G8" s="3"/>
      <x:c r="H8" s="67"/>
      <x:c r="I8" s="3"/>
      <x:c r="J8" s="3"/>
    </x:row>
    <x:row r="9" ht="32" customHeight="1">
      <x:c r="A9" s="19" t="str">
        <x:v>空欄版｜新しい版を受け取るたびに行を追加。確認済みの引継ぎはしません。</x:v>
      </x:c>
      <x:c r="B9" s="19"/>
      <x:c r="C9" s="19"/>
      <x:c r="D9" s="68"/>
      <x:c r="E9" s="19"/>
      <x:c r="F9" s="19"/>
      <x:c r="G9" s="19"/>
      <x:c r="H9" s="68"/>
      <x:c r="I9" s="19"/>
      <x:c r="J9" s="19"/>
    </x:row>
    <x:row r="10" ht="28" customHeight="1">
      <x:c r="A10" s="3"/>
      <x:c r="B10" s="3"/>
      <x:c r="C10" s="3"/>
      <x:c r="D10" s="67"/>
      <x:c r="E10" s="3"/>
      <x:c r="F10" s="3"/>
      <x:c r="G10" s="3"/>
      <x:c r="H10" s="67"/>
      <x:c r="I10" s="3"/>
      <x:c r="J10" s="3"/>
    </x:row>
    <x:row r="11" ht="34" customHeight="1">
      <x:c r="A11" s="25" t="str">
        <x:v>案件ID</x:v>
      </x:c>
      <x:c r="B11" s="25" t="str">
        <x:v>資料ID</x:v>
      </x:c>
      <x:c r="C11" s="25" t="str">
        <x:v>版</x:v>
      </x:c>
      <x:c r="D11" s="69" t="str">
        <x:v>受領日</x:v>
      </x:c>
      <x:c r="E11" s="25" t="str">
        <x:v>確認結果</x:v>
      </x:c>
      <x:c r="F11" s="25" t="str">
        <x:v>理由・確認内容</x:v>
      </x:c>
      <x:c r="G11" s="25" t="str">
        <x:v>確認者</x:v>
      </x:c>
      <x:c r="H11" s="69" t="str">
        <x:v>確認日</x:v>
      </x:c>
      <x:c r="I11" s="25" t="str">
        <x:v>版の参照先</x:v>
      </x:c>
      <x:c r="J11" s="25" t="str">
        <x:v>現行／旧版</x:v>
      </x:c>
    </x:row>
    <x:row r="12" ht="48" customHeight="1">
      <x:c r="A12" s="44"/>
      <x:c r="B12" s="44"/>
      <x:c r="C12" s="44"/>
      <x:c r="D12" s="46"/>
      <x:c r="E12" s="44"/>
      <x:c r="F12" s="44"/>
      <x:c r="G12" s="44"/>
      <x:c r="H12" s="46"/>
      <x:c r="I12" s="44"/>
      <x:c r="J12" s="44"/>
    </x:row>
    <x:row r="13" ht="48" customHeight="1">
      <x:c r="A13" s="44"/>
      <x:c r="B13" s="44"/>
      <x:c r="C13" s="44"/>
      <x:c r="D13" s="46"/>
      <x:c r="E13" s="44"/>
      <x:c r="F13" s="44"/>
      <x:c r="G13" s="44"/>
      <x:c r="H13" s="46"/>
      <x:c r="I13" s="44"/>
      <x:c r="J13" s="44"/>
    </x:row>
    <x:row r="14" ht="48" customHeight="1">
      <x:c r="A14" s="44"/>
      <x:c r="B14" s="44"/>
      <x:c r="C14" s="44"/>
      <x:c r="D14" s="46"/>
      <x:c r="E14" s="44"/>
      <x:c r="F14" s="44"/>
      <x:c r="G14" s="44"/>
      <x:c r="H14" s="46"/>
      <x:c r="I14" s="44"/>
      <x:c r="J14" s="44"/>
    </x:row>
    <x:row r="15" ht="48" customHeight="1">
      <x:c r="A15" s="44"/>
      <x:c r="B15" s="44"/>
      <x:c r="C15" s="44"/>
      <x:c r="D15" s="46"/>
      <x:c r="E15" s="44"/>
      <x:c r="F15" s="44"/>
      <x:c r="G15" s="44"/>
      <x:c r="H15" s="46"/>
      <x:c r="I15" s="44"/>
      <x:c r="J15" s="44"/>
    </x:row>
    <x:row r="16" ht="48" customHeight="1">
      <x:c r="A16" s="44"/>
      <x:c r="B16" s="44"/>
      <x:c r="C16" s="44"/>
      <x:c r="D16" s="46"/>
      <x:c r="E16" s="44"/>
      <x:c r="F16" s="44"/>
      <x:c r="G16" s="44"/>
      <x:c r="H16" s="46"/>
      <x:c r="I16" s="44"/>
      <x:c r="J16" s="44"/>
    </x:row>
    <x:row r="17" ht="48" customHeight="1">
      <x:c r="A17" s="44"/>
      <x:c r="B17" s="44"/>
      <x:c r="C17" s="44"/>
      <x:c r="D17" s="46"/>
      <x:c r="E17" s="44"/>
      <x:c r="F17" s="44"/>
      <x:c r="G17" s="44"/>
      <x:c r="H17" s="46"/>
      <x:c r="I17" s="44"/>
      <x:c r="J17" s="44"/>
    </x:row>
    <x:row r="18" ht="48" customHeight="1">
      <x:c r="A18" s="44"/>
      <x:c r="B18" s="44"/>
      <x:c r="C18" s="44"/>
      <x:c r="D18" s="46"/>
      <x:c r="E18" s="44"/>
      <x:c r="F18" s="44"/>
      <x:c r="G18" s="44"/>
      <x:c r="H18" s="46"/>
      <x:c r="I18" s="44"/>
      <x:c r="J18" s="44"/>
    </x:row>
    <x:row r="19" ht="48" customHeight="1">
      <x:c r="A19" s="44"/>
      <x:c r="B19" s="44"/>
      <x:c r="C19" s="44"/>
      <x:c r="D19" s="46"/>
      <x:c r="E19" s="44"/>
      <x:c r="F19" s="44"/>
      <x:c r="G19" s="44"/>
      <x:c r="H19" s="46"/>
      <x:c r="I19" s="44"/>
      <x:c r="J19" s="44"/>
    </x:row>
    <x:row r="20" ht="48" customHeight="1">
      <x:c r="A20" s="44"/>
      <x:c r="B20" s="44"/>
      <x:c r="C20" s="44"/>
      <x:c r="D20" s="46"/>
      <x:c r="E20" s="44"/>
      <x:c r="F20" s="44"/>
      <x:c r="G20" s="44"/>
      <x:c r="H20" s="46"/>
      <x:c r="I20" s="44"/>
      <x:c r="J20" s="44"/>
    </x:row>
    <x:row r="21" ht="48" customHeight="1">
      <x:c r="A21" s="44"/>
      <x:c r="B21" s="44"/>
      <x:c r="C21" s="44"/>
      <x:c r="D21" s="46"/>
      <x:c r="E21" s="44"/>
      <x:c r="F21" s="44"/>
      <x:c r="G21" s="44"/>
      <x:c r="H21" s="46"/>
      <x:c r="I21" s="44"/>
      <x:c r="J21" s="44"/>
    </x:row>
    <x:row r="22" ht="28" customHeight="1">
      <x:c r="A22" s="3"/>
      <x:c r="B22" s="3"/>
      <x:c r="C22" s="3"/>
      <x:c r="D22" s="3"/>
      <x:c r="E22" s="3"/>
      <x:c r="F22" s="3"/>
      <x:c r="G22" s="3"/>
      <x:c r="H22" s="3"/>
      <x:c r="I22" s="3"/>
      <x:c r="J22" s="3"/>
    </x:row>
    <x:row r="23" ht="28" customHeight="1">
      <x:c r="A23" s="3"/>
      <x:c r="B23" s="3"/>
      <x:c r="C23" s="3"/>
      <x:c r="D23" s="3"/>
      <x:c r="E23" s="3"/>
      <x:c r="F23" s="3"/>
      <x:c r="G23" s="3"/>
      <x:c r="H23" s="3"/>
      <x:c r="I23" s="3"/>
      <x:c r="J23" s="3"/>
    </x:row>
  </x:sheetData>
  <x:mergeCells>
    <x:mergeCell ref="A1:J1"/>
    <x:mergeCell ref="A2:J2"/>
    <x:mergeCell ref="A9:J9"/>
  </x:mergeCells>
  <x:dataValidations count="1">
    <x:dataValidation type="list" sqref="E12:E21">
      <x:formula1>"未確認,内容不備,内容確認済"</x:formula1>
    </x:dataValidation>
  </x:dataValidations>
  <x:pageMargins left="0.7" right="0.7" top="0.75" bottom="0.75" header="0.3" footer="0.3"/>
</x:worksheet>
</file>

<file path=xl/worksheets/sheet8.xml><?xml version="1.0" encoding="utf-8"?>
<x:worksheet xmlns:x="http://schemas.openxmlformats.org/spreadsheetml/2006/main">
  <x:sheetFormatPr defaultRowHeight="15"/>
  <x:cols>
    <x:col min="1" max="1" width="15" hidden="0" customWidth="1"/>
    <x:col min="2" max="2" width="40" hidden="0" customWidth="1"/>
    <x:col min="3" max="3" width="22" hidden="0" customWidth="1"/>
    <x:col min="4" max="4" width="40" hidden="0" customWidth="1"/>
    <x:col min="5" max="5" width="16" hidden="0" customWidth="1"/>
    <x:col min="6" max="6" width="15" hidden="0" customWidth="1"/>
  </x:cols>
  <x:sheetData>
    <x:row r="1" ht="36" customHeight="1">
      <x:c r="A1" s="7" t="str">
        <x:v>案件の資料・期限｜確認チェック</x:v>
      </x:c>
      <x:c r="B1" s="7"/>
      <x:c r="C1" s="7"/>
      <x:c r="D1" s="7"/>
      <x:c r="E1" s="7"/>
      <x:c r="F1" s="7"/>
    </x:row>
    <x:row r="2" ht="36" customHeight="1">
      <x:c r="A2" s="10" t="str">
        <x:v>確認済みにするのは実際の確認後です。受領数や資料の内容確認だけで案件を自動終結させません。</x:v>
      </x:c>
      <x:c r="B2" s="10"/>
      <x:c r="C2" s="10"/>
      <x:c r="D2" s="10"/>
      <x:c r="E2" s="10"/>
      <x:c r="F2" s="10"/>
    </x:row>
    <x:row r="3" ht="28" customHeight="1">
      <x:c r="A3" s="19" t="str">
        <x:v>記入例｜PS-103・手続C（架空）</x:v>
      </x:c>
      <x:c r="B3" s="19"/>
      <x:c r="C3" s="19"/>
      <x:c r="D3" s="19"/>
      <x:c r="E3" s="19"/>
      <x:c r="F3" s="19"/>
    </x:row>
    <x:row r="4" ht="28" customHeight="1">
      <x:c r="A4" s="3"/>
      <x:c r="B4" s="3"/>
      <x:c r="C4" s="3"/>
      <x:c r="D4" s="3"/>
      <x:c r="E4" s="3"/>
      <x:c r="F4" s="3"/>
    </x:row>
    <x:row r="5" ht="40" customHeight="1">
      <x:c r="A5" s="26" t="str">
        <x:v>確認項目</x:v>
      </x:c>
      <x:c r="B5" s="26" t="str">
        <x:v>確認内容</x:v>
      </x:c>
      <x:c r="C5" s="26" t="str">
        <x:v>確認結果</x:v>
      </x:c>
      <x:c r="D5" s="26" t="str">
        <x:v>確認記録・参照先</x:v>
      </x:c>
      <x:c r="E5" s="26" t="str">
        <x:v>確認者</x:v>
      </x:c>
      <x:c r="F5" s="26" t="str">
        <x:v>確認日</x:v>
      </x:c>
    </x:row>
    <x:row r="6" ht="75" customHeight="1">
      <x:c r="A6" s="10" t="str">
        <x:v>管理単位</x:v>
      </x:c>
      <x:c r="B6" s="10" t="str">
        <x:v>案件ID・手続種別・資料IDが対応し、現行版は1行か</x:v>
      </x:c>
      <x:c r="C6" s="10" t="str">
        <x:v>確認済</x:v>
      </x:c>
      <x:c r="D6" s="10" t="str">
        <x:v>PS-103／手続C／M01〜M05、各1行</x:v>
      </x:c>
      <x:c r="E6" s="10" t="str">
        <x:v>担当C</x:v>
      </x:c>
      <x:c r="F6" s="66" t="n">
        <x:v>46279</x:v>
      </x:c>
    </x:row>
    <x:row r="7" ht="75" customHeight="1">
      <x:c r="A7" s="10" t="str">
        <x:v>受領と確認</x:v>
      </x:c>
      <x:c r="B7" s="10" t="str">
        <x:v>受領日と内容確認の結果・確認者・日付を分けたか</x:v>
      </x:c>
      <x:c r="C7" s="10" t="str">
        <x:v>確認済</x:v>
      </x:c>
      <x:c r="D7" s="10" t="str">
        <x:v>受領5点、内容確認済5点。記入例の各行を参照</x:v>
      </x:c>
      <x:c r="E7" s="10" t="str">
        <x:v>担当C</x:v>
      </x:c>
      <x:c r="F7" s="66" t="n">
        <x:v>46279</x:v>
      </x:c>
    </x:row>
    <x:row r="8" ht="75" customHeight="1">
      <x:c r="A8" s="10" t="str">
        <x:v>不足と待ち先</x:v>
      </x:c>
      <x:c r="B8" s="10" t="str">
        <x:v>不足・不備・顧客待ち・専門家待ちが解消または引継ぎ済みか</x:v>
      </x:c>
      <x:c r="C8" s="10" t="str">
        <x:v>確認済</x:v>
      </x:c>
      <x:c r="D8" s="10" t="str">
        <x:v>未提出0点、不備0点、待ち先はすべて「なし」</x:v>
      </x:c>
      <x:c r="E8" s="10" t="str">
        <x:v>担当C</x:v>
      </x:c>
      <x:c r="F8" s="66" t="n">
        <x:v>46279</x:v>
      </x:c>
    </x:row>
    <x:row r="9" ht="75" customHeight="1">
      <x:c r="A9" s="10" t="str">
        <x:v>複数期限</x:v>
      </x:c>
      <x:c r="B9" s="10" t="str">
        <x:v>依頼・内部・提出の期限、根拠、確定者を確認したか</x:v>
      </x:c>
      <x:c r="C9" s="10" t="str">
        <x:v>確認済</x:v>
      </x:c>
      <x:c r="D9" s="10" t="str">
        <x:v>依頼9/9 12時、内部9/11 15時、提出9/15 17時。期限設定票C</x:v>
      </x:c>
      <x:c r="E9" s="10" t="str">
        <x:v>担当C</x:v>
      </x:c>
      <x:c r="F9" s="66" t="n">
        <x:v>46279</x:v>
      </x:c>
    </x:row>
    <x:row r="10" ht="75" customHeight="1">
      <x:c r="A10" s="10" t="str">
        <x:v>専門判断</x:v>
      </x:c>
      <x:c r="B10" s="10" t="str">
        <x:v>利益相反・提出資格・提出可否の確認記録を専門担当へ照会したか</x:v>
      </x:c>
      <x:c r="C10" s="10" t="str">
        <x:v>確認済</x:v>
      </x:c>
      <x:c r="D10" s="10" t="str">
        <x:v>専門担当Cの9/11確認記録あり（架空）</x:v>
      </x:c>
      <x:c r="E10" s="10" t="str">
        <x:v>担当C</x:v>
      </x:c>
      <x:c r="F10" s="66" t="n">
        <x:v>46279</x:v>
      </x:c>
    </x:row>
    <x:row r="11" ht="75" customHeight="1">
      <x:c r="A11" s="10" t="str">
        <x:v>版と提出控え</x:v>
      </x:c>
      <x:c r="B11" s="10" t="str">
        <x:v>提出に使った版、提出日、提出控えの参照先がそろうか</x:v>
      </x:c>
      <x:c r="C11" s="10" t="str">
        <x:v>確認済</x:v>
      </x:c>
      <x:c r="D11" s="10" t="str">
        <x:v>M04はv2。9/14 10時提出、控C-0914（架空）</x:v>
      </x:c>
      <x:c r="E11" s="10" t="str">
        <x:v>担当C</x:v>
      </x:c>
      <x:c r="F11" s="66" t="n">
        <x:v>46279</x:v>
      </x:c>
    </x:row>
    <x:row r="12" ht="75" customHeight="1">
      <x:c r="A12" s="10" t="str">
        <x:v>閲覧範囲</x:v>
      </x:c>
      <x:c r="B12" s="10" t="str">
        <x:v>完了後も案件ごとの閲覧範囲が保たれるか</x:v>
      </x:c>
      <x:c r="C12" s="10" t="str">
        <x:v>確認済</x:v>
      </x:c>
      <x:c r="D12" s="10" t="str">
        <x:v>担当C・専門担当C。保存先で権限を確認</x:v>
      </x:c>
      <x:c r="E12" s="10" t="str">
        <x:v>担当C</x:v>
      </x:c>
      <x:c r="F12" s="66" t="n">
        <x:v>46279</x:v>
      </x:c>
    </x:row>
    <x:row r="13" ht="74" customHeight="1">
      <x:c r="A13" s="10" t="str">
        <x:v>管理終結</x:v>
      </x:c>
      <x:c r="B13" s="10" t="str">
        <x:v>提出後の照会・結果確認まで残作業を確認。残る場合は案件を閉じず、次の担当・確認日を記録したか</x:v>
      </x:c>
      <x:c r="C13" s="10" t="str">
        <x:v>未了</x:v>
      </x:c>
      <x:c r="D13" s="10" t="str">
        <x:v>提出準備は完了。案件は結果待ち。担当Cが9/18に進捗確認。</x:v>
      </x:c>
      <x:c r="E13" s="10" t="str">
        <x:v>担当C</x:v>
      </x:c>
      <x:c r="F13" s="66" t="n">
        <x:v>46279</x:v>
      </x:c>
    </x:row>
    <x:row r="14" ht="28" customHeight="1">
      <x:c r="A14" s="3"/>
      <x:c r="B14" s="3"/>
      <x:c r="C14" s="3"/>
      <x:c r="D14" s="3"/>
      <x:c r="E14" s="3"/>
      <x:c r="F14" s="67"/>
    </x:row>
    <x:row r="15" ht="34" customHeight="1">
      <x:c r="A15" s="19" t="str">
        <x:v>空欄版｜対象の案件ID：　　　　　　　　　／手続種別：</x:v>
      </x:c>
      <x:c r="B15" s="19"/>
      <x:c r="C15" s="19"/>
      <x:c r="D15" s="19"/>
      <x:c r="E15" s="19"/>
      <x:c r="F15" s="68"/>
    </x:row>
    <x:row r="16" ht="28" customHeight="1">
      <x:c r="A16" s="3"/>
      <x:c r="B16" s="3"/>
      <x:c r="C16" s="3"/>
      <x:c r="D16" s="3"/>
      <x:c r="E16" s="3"/>
      <x:c r="F16" s="67"/>
    </x:row>
    <x:row r="17" ht="36" customHeight="1">
      <x:c r="A17" s="25" t="str">
        <x:v>確認項目</x:v>
      </x:c>
      <x:c r="B17" s="25" t="str">
        <x:v>確認内容</x:v>
      </x:c>
      <x:c r="C17" s="25" t="str">
        <x:v>確認結果</x:v>
      </x:c>
      <x:c r="D17" s="25" t="str">
        <x:v>確認記録・参照先</x:v>
      </x:c>
      <x:c r="E17" s="25" t="str">
        <x:v>確認者</x:v>
      </x:c>
      <x:c r="F17" s="69" t="str">
        <x:v>確認日</x:v>
      </x:c>
    </x:row>
    <x:row r="18" ht="75" customHeight="1">
      <x:c r="A18" s="10" t="str">
        <x:v>管理単位</x:v>
      </x:c>
      <x:c r="B18" s="10" t="str">
        <x:v>案件ID・手続種別・資料IDが対応し、現行版は1行か</x:v>
      </x:c>
      <x:c r="C18" s="44"/>
      <x:c r="D18" s="44"/>
      <x:c r="E18" s="44"/>
      <x:c r="F18" s="46"/>
    </x:row>
    <x:row r="19" ht="75" customHeight="1">
      <x:c r="A19" s="10" t="str">
        <x:v>受領と確認</x:v>
      </x:c>
      <x:c r="B19" s="10" t="str">
        <x:v>受領日と内容確認の結果・確認者・日付を分けたか</x:v>
      </x:c>
      <x:c r="C19" s="44"/>
      <x:c r="D19" s="44"/>
      <x:c r="E19" s="44"/>
      <x:c r="F19" s="46"/>
    </x:row>
    <x:row r="20" ht="75" customHeight="1">
      <x:c r="A20" s="10" t="str">
        <x:v>不足と待ち先</x:v>
      </x:c>
      <x:c r="B20" s="10" t="str">
        <x:v>不足・不備・顧客待ち・専門家待ちが解消または引継ぎ済みか</x:v>
      </x:c>
      <x:c r="C20" s="44"/>
      <x:c r="D20" s="44"/>
      <x:c r="E20" s="44"/>
      <x:c r="F20" s="46"/>
    </x:row>
    <x:row r="21" ht="75" customHeight="1">
      <x:c r="A21" s="10" t="str">
        <x:v>複数期限</x:v>
      </x:c>
      <x:c r="B21" s="10" t="str">
        <x:v>依頼・内部・提出の期限、根拠、確定者を確認したか</x:v>
      </x:c>
      <x:c r="C21" s="44"/>
      <x:c r="D21" s="44"/>
      <x:c r="E21" s="44"/>
      <x:c r="F21" s="46"/>
    </x:row>
    <x:row r="22" ht="75" customHeight="1">
      <x:c r="A22" s="10" t="str">
        <x:v>専門判断</x:v>
      </x:c>
      <x:c r="B22" s="10" t="str">
        <x:v>利益相反・提出資格・提出可否の確認記録を専門担当へ照会したか</x:v>
      </x:c>
      <x:c r="C22" s="44"/>
      <x:c r="D22" s="44"/>
      <x:c r="E22" s="44"/>
      <x:c r="F22" s="46"/>
    </x:row>
    <x:row r="23" ht="75" customHeight="1">
      <x:c r="A23" s="10" t="str">
        <x:v>版と提出控え</x:v>
      </x:c>
      <x:c r="B23" s="10" t="str">
        <x:v>提出に使った版、提出日、提出控えの参照先がそろうか</x:v>
      </x:c>
      <x:c r="C23" s="44"/>
      <x:c r="D23" s="44"/>
      <x:c r="E23" s="44"/>
      <x:c r="F23" s="46"/>
    </x:row>
    <x:row r="24" ht="75" customHeight="1">
      <x:c r="A24" s="10" t="str">
        <x:v>閲覧範囲</x:v>
      </x:c>
      <x:c r="B24" s="10" t="str">
        <x:v>完了後も案件ごとの閲覧範囲が保たれるか</x:v>
      </x:c>
      <x:c r="C24" s="44"/>
      <x:c r="D24" s="44"/>
      <x:c r="E24" s="44"/>
      <x:c r="F24" s="46"/>
    </x:row>
    <x:row r="25" ht="75" customHeight="1">
      <x:c r="A25" s="10" t="str">
        <x:v>管理終結</x:v>
      </x:c>
      <x:c r="B25" s="10" t="str">
        <x:v>提出後の照会・結果確認まで残作業を確認。残る場合は案件を閉じず、次の担当・確認日を記録したか</x:v>
      </x:c>
      <x:c r="C25" s="44"/>
      <x:c r="D25" s="44"/>
      <x:c r="E25" s="44"/>
      <x:c r="F25" s="46"/>
    </x:row>
    <x:row r="26" ht="28" customHeight="1">
      <x:c r="A26" s="3"/>
      <x:c r="B26" s="3"/>
      <x:c r="C26" s="3"/>
      <x:c r="D26" s="3"/>
      <x:c r="E26" s="3"/>
      <x:c r="F26" s="3"/>
    </x:row>
    <x:row r="27" ht="28" customHeight="1">
      <x:c r="A27" s="10" t="str">
        <x:v>出典・範囲：Armana公式機能説明を参照した編集上の設計。確認内容は法的義務の一覧ではありません。利益相反・提出資格・提出可否の判断は専門担当へ分けます。出典URLと確認日は「はじめに」を参照。</x:v>
      </x:c>
      <x:c r="B27" s="10"/>
      <x:c r="C27" s="10"/>
      <x:c r="D27" s="10"/>
      <x:c r="E27" s="10"/>
      <x:c r="F27" s="10"/>
    </x:row>
    <x:row r="28" ht="28" customHeight="1">
      <x:c r="A28" s="10"/>
      <x:c r="B28" s="10"/>
      <x:c r="C28" s="10"/>
      <x:c r="D28" s="10"/>
      <x:c r="E28" s="10"/>
      <x:c r="F28" s="10"/>
    </x:row>
    <x:row r="29" ht="28" customHeight="1">
      <x:c r="A29" s="10"/>
      <x:c r="B29" s="10"/>
      <x:c r="C29" s="10"/>
      <x:c r="D29" s="10"/>
      <x:c r="E29" s="10"/>
      <x:c r="F29" s="10"/>
    </x:row>
    <x:row r="30" ht="28" customHeight="1">
      <x:c r="A30" s="3"/>
      <x:c r="B30" s="3"/>
      <x:c r="C30" s="3"/>
      <x:c r="D30" s="3"/>
      <x:c r="E30" s="3"/>
      <x:c r="F30" s="3"/>
    </x:row>
    <x:row r="31" ht="28" customHeight="1">
      <x:c r="A31" s="3"/>
      <x:c r="B31" s="3"/>
      <x:c r="C31" s="3"/>
      <x:c r="D31" s="3"/>
      <x:c r="E31" s="3"/>
      <x:c r="F31" s="3"/>
    </x:row>
  </x:sheetData>
  <x:mergeCells>
    <x:mergeCell ref="A1:F1"/>
    <x:mergeCell ref="A2:F2"/>
    <x:mergeCell ref="A3:F3"/>
    <x:mergeCell ref="A15:F15"/>
    <x:mergeCell ref="A27:F29"/>
  </x:mergeCells>
  <x:dataValidations count="1">
    <x:dataValidation type="list" sqref="C18:C25">
      <x:formula1>"未確認,確認済,要対応,対象外（理由を記入）"</x:formula1>
    </x:dataValidation>
  </x:dataValidations>
  <x:pageMargins left="0.7" right="0.7" top="0.75" bottom="0.75" header="0.3" footer="0.3"/>
</x:worksheet>
</file>