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ables/table5.xml" ContentType="application/vnd.openxmlformats-officedocument.spreadsheetml.table+xml"/>
  <Override PartName="/xl/worksheets/sheet8.xml" ContentType="application/vnd.openxmlformats-officedocument.spreadsheetml.worksheet+xml"/>
  <Override PartName="/xl/tables/table6.xml" ContentType="application/vnd.openxmlformats-officedocument.spreadsheetml.table+xml"/>
  <Override PartName="/xl/worksheets/sheet9.xml" ContentType="application/vnd.openxmlformats-officedocument.spreadsheetml.worksheet+xml"/>
  <Override PartName="/xl/tables/table7.xml" ContentType="application/vnd.openxmlformats-officedocument.spreadsheetml.table+xml"/>
  <Override PartName="/xl/worksheets/sheet10.xml" ContentType="application/vnd.openxmlformats-officedocument.spreadsheetml.worksheet+xml"/>
  <Override PartName="/xl/tables/table8.xml" ContentType="application/vnd.openxmlformats-officedocument.spreadsheetml.table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4e2a012a9f42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使い方" sheetId="1" r:id="Rfd114ad46db34cac"/>
    <x:sheet xmlns:r="http://schemas.openxmlformats.org/officeDocument/2006/relationships" name="記入例_受付" sheetId="2" r:id="Rf5e58ea3d5b44ad5"/>
    <x:sheet xmlns:r="http://schemas.openxmlformats.org/officeDocument/2006/relationships" name="記入例_履歴" sheetId="3" r:id="R148c8bf6d0e3495e"/>
    <x:sheet xmlns:r="http://schemas.openxmlformats.org/officeDocument/2006/relationships" name="記入例_座席集計" sheetId="4" r:id="Rafa487161ac94368"/>
    <x:sheet xmlns:r="http://schemas.openxmlformats.org/officeDocument/2006/relationships" name="記入例_照合" sheetId="5" r:id="Rc2185d2a5ecf4b54"/>
    <x:sheet xmlns:r="http://schemas.openxmlformats.org/officeDocument/2006/relationships" name="記入例_確認" sheetId="6" r:id="R99bcecaccdfb46e0"/>
    <x:sheet xmlns:r="http://schemas.openxmlformats.org/officeDocument/2006/relationships" name="空欄_受付" sheetId="7" r:id="R1735ea16ab19472e"/>
    <x:sheet xmlns:r="http://schemas.openxmlformats.org/officeDocument/2006/relationships" name="空欄_履歴" sheetId="8" r:id="R80928b5964ca4c99"/>
    <x:sheet xmlns:r="http://schemas.openxmlformats.org/officeDocument/2006/relationships" name="空欄_座席集計" sheetId="9" r:id="R241997dc993a4d9b"/>
    <x:sheet xmlns:r="http://schemas.openxmlformats.org/officeDocument/2006/relationships" name="空欄_照合" sheetId="10" r:id="R38a25759ddc04f0d"/>
    <x:sheet xmlns:r="http://schemas.openxmlformats.org/officeDocument/2006/relationships" name="空欄_確認" sheetId="11" r:id="R50383e7863de43dc"/>
    <x:sheet xmlns:r="http://schemas.openxmlformats.org/officeDocument/2006/relationships" name="出典" sheetId="12" r:id="R7d2d0d9549284b5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/mm/dd hh:mm"/>
  </x:numFmts>
  <x:fonts count="8">
    <x:font>
      <x:sz val="11"/>
      <x:name val="Carlito"/>
    </x:font>
    <x:font>
      <x:sz val="10"/>
      <x:color rgb="FF172B3A"/>
      <x:name val="Noto Sans CJK JP"/>
    </x:font>
    <x:font>
      <x:b/>
      <x:sz val="17"/>
      <x:color rgb="FFFFFFFF"/>
      <x:name val="Noto Sans CJK JP"/>
    </x:font>
    <x:font>
      <x:sz val="10"/>
      <x:color rgb="FF274957"/>
      <x:name val="Noto Sans CJK JP"/>
    </x:font>
    <x:font>
      <x:b/>
      <x:sz val="10"/>
      <x:color rgb="FFFFFFFF"/>
      <x:name val="Noto Sans CJK JP"/>
    </x:font>
    <x:font>
      <x:sz val="10"/>
      <x:color rgb="FF184CA0"/>
      <x:name val="Noto Sans CJK JP"/>
    </x:font>
    <x:font>
      <x:b/>
      <x:sz val="15"/>
      <x:color rgb="FF172B3A"/>
      <x:name val="Noto Sans CJK JP"/>
    </x:font>
    <x:font>
      <x:b/>
      <x:sz val="10"/>
      <x:color rgb="FF172B3A"/>
      <x:name val="Noto Sans CJK JP"/>
    </x:font>
  </x:fonts>
  <x:fills count="7">
    <x:fill>
      <x:patternFill patternType="none"/>
    </x:fill>
    <x:fill>
      <x:patternFill patternType="gray125"/>
    </x:fill>
    <x:fill>
      <x:patternFill patternType="solid">
        <x:fgColor rgb="FF17354A"/>
      </x:patternFill>
    </x:fill>
    <x:fill>
      <x:patternFill patternType="solid">
        <x:fgColor rgb="FFEAF4F5"/>
      </x:patternFill>
    </x:fill>
    <x:fill>
      <x:patternFill patternType="solid">
        <x:fgColor rgb="FF006D77"/>
      </x:patternFill>
    </x:fill>
    <x:fill>
      <x:patternFill patternType="solid">
        <x:fgColor rgb="FFF4F8FA"/>
      </x:patternFill>
    </x:fill>
    <x:fill>
      <x:patternFill patternType="solid">
        <x:fgColor rgb="FFF1F4F7"/>
      </x:patternFill>
    </x:fill>
  </x:fills>
  <x:borders count="2">
    <x:border/>
    <x:border/>
  </x:borders>
  <x:cellStyleXfs count="1">
    <x:xf numFmtId="0" fontId="0" fillId="0" borderId="0"/>
  </x:cellStyleXfs>
  <x:cellXfs count="38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/>
    <x:xf numFmtId="0" fontId="1" fillId="0" borderId="1" xfId="0" applyNumberFormat="1" applyFont="1" applyFill="1" applyBorder="1" applyAlignment="1">
      <x:alignment wrapText="1"/>
    </x:xf>
    <x:xf numFmtId="0" fontId="1" fillId="0" borderId="1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 wrapText="1"/>
    </x:xf>
    <x:xf numFmtId="0" fontId="2" fillId="2" borderId="0" xfId="0" applyNumberFormat="1" applyFont="1" applyFill="1" applyBorder="1" applyAlignment="1">
      <x:alignment vertical="center" wrapText="1"/>
    </x:xf>
    <x:xf numFmtId="0" fontId="1" fillId="2" borderId="1" xfId="0" applyNumberFormat="1" applyFont="1" applyFill="1" applyBorder="1" applyAlignment="1">
      <x:alignment vertical="center" wrapText="1"/>
    </x:xf>
    <x:xf numFmtId="0" fontId="2" fillId="2" borderId="1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vertical="center" wrapText="1"/>
    </x:xf>
    <x:xf numFmtId="0" fontId="1" fillId="3" borderId="1" xfId="0" applyNumberFormat="1" applyFont="1" applyFill="1" applyBorder="1" applyAlignment="1">
      <x:alignment vertical="center" wrapText="1"/>
    </x:xf>
    <x:xf numFmtId="0" fontId="3" fillId="3" borderId="1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center" wrapText="1"/>
    </x:xf>
    <x:xf numFmtId="0" fontId="1" fillId="4" borderId="1" xfId="0" applyNumberFormat="1" applyFont="1" applyFill="1" applyBorder="1" applyAlignment="1">
      <x:alignment vertical="center" wrapText="1"/>
    </x:xf>
    <x:xf numFmtId="0" fontId="4" fillId="4" borderId="1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5" fillId="0" borderId="1" xfId="0" applyNumberFormat="1" applyFont="1" applyFill="1" applyBorder="1" applyAlignment="1">
      <x:alignment vertical="center" wrapText="1"/>
    </x:xf>
    <x:xf numFmtId="0" fontId="5" fillId="5" borderId="0" xfId="0" applyNumberFormat="1" applyFont="1" applyFill="1" applyBorder="1" applyAlignment="1">
      <x:alignment vertical="center" wrapText="1"/>
    </x:xf>
    <x:xf numFmtId="0" fontId="1" fillId="5" borderId="0" xfId="0" applyNumberFormat="1" applyFont="1" applyFill="1" applyBorder="1" applyAlignment="1">
      <x:alignment vertical="center" wrapText="1"/>
    </x:xf>
    <x:xf numFmtId="0" fontId="5" fillId="5" borderId="1" xfId="0" applyNumberFormat="1" applyFont="1" applyFill="1" applyBorder="1" applyAlignment="1">
      <x:alignment vertical="center" wrapText="1"/>
    </x:xf>
    <x:xf numFmtId="0" fontId="1" fillId="5" borderId="1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0" fontId="5" fillId="0" borderId="1" xfId="0" applyNumberFormat="1" applyFont="1" applyFill="1" applyBorder="1" applyAlignment="1">
      <x:alignment vertical="center" wrapText="1"/>
    </x:xf>
    <x:xf numFmtId="200" fontId="5" fillId="5" borderId="0" xfId="0" applyNumberFormat="1" applyFont="1" applyFill="1" applyBorder="1" applyAlignment="1">
      <x:alignment vertical="center" wrapText="1"/>
    </x:xf>
    <x:xf numFmtId="200" fontId="5" fillId="5" borderId="1" xfId="0" applyNumberFormat="1" applyFont="1" applyFill="1" applyBorder="1" applyAlignment="1">
      <x:alignment vertical="center" wrapText="1"/>
    </x:xf>
    <x:xf numFmtId="0" fontId="6" fillId="3" borderId="0" xfId="0" applyNumberFormat="1" applyFont="1" applyFill="1" applyBorder="1" applyAlignment="1">
      <x:alignment vertical="center" wrapText="1"/>
    </x:xf>
    <x:xf numFmtId="0" fontId="6" fillId="3" borderId="1" xfId="0" applyNumberFormat="1" applyFont="1" applyFill="1" applyBorder="1" applyAlignment="1">
      <x:alignment vertical="center" wrapText="1"/>
    </x:xf>
    <x:xf numFmtId="0" fontId="1" fillId="6" borderId="0" xfId="0" applyNumberFormat="1" applyFont="1" applyFill="1" applyBorder="1" applyAlignment="1">
      <x:alignment vertical="center" wrapText="1"/>
    </x:xf>
    <x:xf numFmtId="0" fontId="1" fillId="6" borderId="1" xfId="0" applyNumberFormat="1" applyFont="1" applyFill="1" applyBorder="1" applyAlignment="1">
      <x:alignment vertical="center" wrapText="1"/>
    </x:xf>
    <x:xf numFmtId="0" fontId="6" fillId="6" borderId="0" xfId="0" applyNumberFormat="1" applyFont="1" applyFill="1" applyBorder="1" applyAlignment="1">
      <x:alignment vertical="center" wrapText="1"/>
    </x:xf>
    <x:xf numFmtId="0" fontId="6" fillId="6" borderId="1" xfId="0" applyNumberFormat="1" applyFont="1" applyFill="1" applyBorder="1" applyAlignment="1">
      <x:alignment vertical="center" wrapText="1"/>
    </x:xf>
    <x:xf numFmtId="0" fontId="7" fillId="3" borderId="0" xfId="0" applyNumberFormat="1" applyFont="1" applyFill="1" applyBorder="1" applyAlignment="1">
      <x:alignment vertical="center" wrapText="1"/>
    </x:xf>
    <x:xf numFmtId="0" fontId="7" fillId="3" borderId="1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12">
    <x:dxf>
      <x:font>
        <x:color rgb="FF9C2C19"/>
      </x:font>
      <x:fill>
        <x:patternFill>
          <x:bgColor rgb="FFFCE0D6"/>
        </x:patternFill>
      </x:fill>
    </x:dxf>
    <x:dxf>
      <x:fill>
        <x:patternFill>
          <x:bgColor rgb="FFFFF2CC"/>
        </x:patternFill>
      </x:fill>
    </x:dxf>
    <x:dxf>
      <x:fill>
        <x:patternFill>
          <x:bgColor rgb="FFFCE0D6"/>
        </x:patternFill>
      </x:fill>
    </x:dxf>
    <x:dxf>
      <x:fill>
        <x:patternFill>
          <x:bgColor rgb="FFFCE0D6"/>
        </x:patternFill>
      </x:fill>
    </x:dxf>
    <x:dxf>
      <x:fill>
        <x:patternFill>
          <x:bgColor rgb="FFFCE0D6"/>
        </x:patternFill>
      </x:fill>
    </x:dxf>
    <x:dxf>
      <x:fill>
        <x:patternFill>
          <x:bgColor rgb="FFFFF2CC"/>
        </x:patternFill>
      </x:fill>
    </x:dxf>
    <x:dxf>
      <x:font>
        <x:color rgb="FF9C2C19"/>
      </x:font>
      <x:fill>
        <x:patternFill>
          <x:bgColor rgb="FFFCE0D6"/>
        </x:patternFill>
      </x:fill>
    </x:dxf>
    <x:dxf>
      <x:fill>
        <x:patternFill>
          <x:bgColor rgb="FFFFF2CC"/>
        </x:patternFill>
      </x:fill>
    </x:dxf>
    <x:dxf>
      <x:fill>
        <x:patternFill>
          <x:bgColor rgb="FFFCE0D6"/>
        </x:patternFill>
      </x:fill>
    </x:dxf>
    <x:dxf>
      <x:fill>
        <x:patternFill>
          <x:bgColor rgb="FFFCE0D6"/>
        </x:patternFill>
      </x:fill>
    </x:dxf>
    <x:dxf>
      <x:fill>
        <x:patternFill>
          <x:bgColor rgb="FFFCE0D6"/>
        </x:patternFill>
      </x:fill>
    </x:dxf>
    <x:dxf>
      <x:fill>
        <x:patternFill>
          <x:bgColor rgb="FFFFF2CC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588ebb68f2458b" /><Relationship Type="http://schemas.openxmlformats.org/officeDocument/2006/relationships/theme" Target="/xl/theme/theme1.xml" Id="R5ad17f15042e40bf" /><Relationship Type="http://schemas.openxmlformats.org/officeDocument/2006/relationships/sharedStrings" Target="/xl/sharedStrings.xml" Id="R8de2f205f6074b37" /><Relationship Type="http://schemas.openxmlformats.org/officeDocument/2006/relationships/worksheet" Target="/xl/worksheets/sheet1.xml" Id="Rfd114ad46db34cac" /><Relationship Type="http://schemas.openxmlformats.org/officeDocument/2006/relationships/worksheet" Target="/xl/worksheets/sheet2.xml" Id="Rf5e58ea3d5b44ad5" /><Relationship Type="http://schemas.openxmlformats.org/officeDocument/2006/relationships/worksheet" Target="/xl/worksheets/sheet3.xml" Id="R148c8bf6d0e3495e" /><Relationship Type="http://schemas.openxmlformats.org/officeDocument/2006/relationships/worksheet" Target="/xl/worksheets/sheet4.xml" Id="Rafa487161ac94368" /><Relationship Type="http://schemas.openxmlformats.org/officeDocument/2006/relationships/worksheet" Target="/xl/worksheets/sheet5.xml" Id="Rc2185d2a5ecf4b54" /><Relationship Type="http://schemas.openxmlformats.org/officeDocument/2006/relationships/worksheet" Target="/xl/worksheets/sheet6.xml" Id="R99bcecaccdfb46e0" /><Relationship Type="http://schemas.openxmlformats.org/officeDocument/2006/relationships/worksheet" Target="/xl/worksheets/sheet7.xml" Id="R1735ea16ab19472e" /><Relationship Type="http://schemas.openxmlformats.org/officeDocument/2006/relationships/worksheet" Target="/xl/worksheets/sheet8.xml" Id="R80928b5964ca4c99" /><Relationship Type="http://schemas.openxmlformats.org/officeDocument/2006/relationships/worksheet" Target="/xl/worksheets/sheet9.xml" Id="R241997dc993a4d9b" /><Relationship Type="http://schemas.openxmlformats.org/officeDocument/2006/relationships/worksheet" Target="/xl/worksheets/sheet10.xml" Id="R38a25759ddc04f0d" /><Relationship Type="http://schemas.openxmlformats.org/officeDocument/2006/relationships/worksheet" Target="/xl/worksheets/sheet11.xml" Id="R50383e7863de43dc" /><Relationship Type="http://schemas.openxmlformats.org/officeDocument/2006/relationships/worksheet" Target="/xl/worksheets/sheet12.xml" Id="R7d2d0d9549284b52" /></Relationships>
</file>

<file path=xl/tables/table1.xml><?xml version="1.0" encoding="utf-8"?>
<x:table xmlns:x="http://schemas.openxmlformats.org/spreadsheetml/2006/main" id="1" name="ExampleTickets" displayName="ExampleTickets" ref="A6:J46" headerRowCount="1" totalsRowCount="0" totalsRowShown="0">
  <x:tableColumns count="10">
    <x:tableColumn id="1" name="申込ID"/>
    <x:tableColumn id="2" name="参加者ID"/>
    <x:tableColumn id="3" name="券ID"/>
    <x:tableColumn id="4" name="券種"/>
    <x:tableColumn id="5" name="座席"/>
    <x:tableColumn id="6" name="有効状態"/>
    <x:tableColumn id="7" name="入退場時刻"/>
    <x:tableColumn id="8" name="受付端末"/>
    <x:tableColumn id="9" name="照合状態"/>
    <x:tableColumn id="10" name="入力点検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ExampleEvents" displayName="ExampleEvents" ref="A6:O106" headerRowCount="1" totalsRowCount="0" totalsRowShown="0">
  <x:tableColumns count="15">
    <x:tableColumn id="1" name="履歴ID"/>
    <x:tableColumn id="2" name="申込ID"/>
    <x:tableColumn id="3" name="参加者ID"/>
    <x:tableColumn id="4" name="券ID"/>
    <x:tableColumn id="5" name="処理区分"/>
    <x:tableColumn id="6" name="入退場時刻"/>
    <x:tableColumn id="7" name="受付端末"/>
    <x:tableColumn id="8" name="照合状態"/>
    <x:tableColumn id="9" name="確認者"/>
    <x:tableColumn id="10" name="照合確定時刻"/>
    <x:tableColumn id="11" name="根拠・引継ぎ"/>
    <x:tableColumn id="12" name="入力点検"/>
    <x:tableColumn id="13" name="初回来場計上"/>
    <x:tableColumn id="14" name="在場増減"/>
    <x:tableColumn id="15" name="再入場計上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ExampleSeats" displayName="ExampleSeats" ref="A6:H26" headerRowCount="1" totalsRowCount="0" totalsRowShown="0">
  <x:tableColumns count="8">
    <x:tableColumn id="1" name="座席"/>
    <x:tableColumn id="2" name="利用可否"/>
    <x:tableColumn id="3" name="確保状態"/>
    <x:tableColumn id="4" name="現在の券ID"/>
    <x:tableColumn id="5" name="更新時刻"/>
    <x:tableColumn id="6" name="確認者"/>
    <x:tableColumn id="7" name="備考"/>
    <x:tableColumn id="8" name="入力点検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ExampleReconciliation" displayName="ExampleReconciliation" ref="A6:H46" headerRowCount="1" totalsRowCount="0" totalsRowShown="0">
  <x:tableColumns count="8">
    <x:tableColumn id="1" name="記録ID"/>
    <x:tableColumn id="2" name="記録時刻"/>
    <x:tableColumn id="3" name="対象"/>
    <x:tableColumn id="4" name="処理"/>
    <x:tableColumn id="5" name="変更前"/>
    <x:tableColumn id="6" name="変更後"/>
    <x:tableColumn id="7" name="担当・確認者"/>
    <x:tableColumn id="8" name="根拠・次の作業"/>
  </x:tableColumns>
  <x:tableStyleInfo name="TableStyleMedium2" showFirstColumn="0" showLastColumn="0" showRowStripes="1" showColumnStripes="0"/>
</x:table>
</file>

<file path=xl/tables/table5.xml><?xml version="1.0" encoding="utf-8"?>
<x:table xmlns:x="http://schemas.openxmlformats.org/spreadsheetml/2006/main" id="5" name="BlankTickets" displayName="BlankTickets" ref="A6:J46" headerRowCount="1" totalsRowCount="0" totalsRowShown="0">
  <x:tableColumns count="10">
    <x:tableColumn id="1" name="申込ID"/>
    <x:tableColumn id="2" name="参加者ID"/>
    <x:tableColumn id="3" name="券ID"/>
    <x:tableColumn id="4" name="券種"/>
    <x:tableColumn id="5" name="座席"/>
    <x:tableColumn id="6" name="有効状態"/>
    <x:tableColumn id="7" name="入退場時刻"/>
    <x:tableColumn id="8" name="受付端末"/>
    <x:tableColumn id="9" name="照合状態"/>
    <x:tableColumn id="10" name="入力点検"/>
  </x:tableColumns>
  <x:tableStyleInfo name="TableStyleMedium2" showFirstColumn="0" showLastColumn="0" showRowStripes="1" showColumnStripes="0"/>
</x:table>
</file>

<file path=xl/tables/table6.xml><?xml version="1.0" encoding="utf-8"?>
<x:table xmlns:x="http://schemas.openxmlformats.org/spreadsheetml/2006/main" id="6" name="BlankEvents" displayName="BlankEvents" ref="A6:O106" headerRowCount="1" totalsRowCount="0" totalsRowShown="0">
  <x:tableColumns count="15">
    <x:tableColumn id="1" name="履歴ID"/>
    <x:tableColumn id="2" name="申込ID"/>
    <x:tableColumn id="3" name="参加者ID"/>
    <x:tableColumn id="4" name="券ID"/>
    <x:tableColumn id="5" name="処理区分"/>
    <x:tableColumn id="6" name="入退場時刻"/>
    <x:tableColumn id="7" name="受付端末"/>
    <x:tableColumn id="8" name="照合状態"/>
    <x:tableColumn id="9" name="確認者"/>
    <x:tableColumn id="10" name="照合確定時刻"/>
    <x:tableColumn id="11" name="根拠・引継ぎ"/>
    <x:tableColumn id="12" name="入力点検"/>
    <x:tableColumn id="13" name="初回来場計上"/>
    <x:tableColumn id="14" name="在場増減"/>
    <x:tableColumn id="15" name="再入場計上"/>
  </x:tableColumns>
  <x:tableStyleInfo name="TableStyleMedium2" showFirstColumn="0" showLastColumn="0" showRowStripes="1" showColumnStripes="0"/>
</x:table>
</file>

<file path=xl/tables/table7.xml><?xml version="1.0" encoding="utf-8"?>
<x:table xmlns:x="http://schemas.openxmlformats.org/spreadsheetml/2006/main" id="7" name="BlankSeats" displayName="BlankSeats" ref="A6:H26" headerRowCount="1" totalsRowCount="0" totalsRowShown="0">
  <x:tableColumns count="8">
    <x:tableColumn id="1" name="座席"/>
    <x:tableColumn id="2" name="利用可否"/>
    <x:tableColumn id="3" name="確保状態"/>
    <x:tableColumn id="4" name="現在の券ID"/>
    <x:tableColumn id="5" name="更新時刻"/>
    <x:tableColumn id="6" name="確認者"/>
    <x:tableColumn id="7" name="備考"/>
    <x:tableColumn id="8" name="入力点検"/>
  </x:tableColumns>
  <x:tableStyleInfo name="TableStyleMedium2" showFirstColumn="0" showLastColumn="0" showRowStripes="1" showColumnStripes="0"/>
</x:table>
</file>

<file path=xl/tables/table8.xml><?xml version="1.0" encoding="utf-8"?>
<x:table xmlns:x="http://schemas.openxmlformats.org/spreadsheetml/2006/main" id="8" name="BlankReconciliation" displayName="BlankReconciliation" ref="A6:H46" headerRowCount="1" totalsRowCount="0" totalsRowShown="0">
  <x:tableColumns count="8">
    <x:tableColumn id="1" name="記録ID"/>
    <x:tableColumn id="2" name="記録時刻"/>
    <x:tableColumn id="3" name="対象"/>
    <x:tableColumn id="4" name="処理"/>
    <x:tableColumn id="5" name="変更前"/>
    <x:tableColumn id="6" name="変更後"/>
    <x:tableColumn id="7" name="担当・確認者"/>
    <x:tableColumn id="8" name="根拠・次の作業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86b575f95ec2436c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eff804e7764b4ff2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94a08531b73244f4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80889bce37e04714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5.xml" Id="R18606c43dfa24cb7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6.xml" Id="R74e2a813ea3c4ba8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7.xml" Id="R2184b868b66c4b58" /></Relationships>
</file>

<file path=xl/worksheets/_rels/sheet10.xml.rels>&#65279;<?xml version="1.0" encoding="utf-8"?><Relationships xmlns="http://schemas.openxmlformats.org/package/2006/relationships"><Relationship Type="http://schemas.openxmlformats.org/officeDocument/2006/relationships/table" Target="/xl/tables/table8.xml" Id="R5b6ddd64d3cf4f7f" /></Relationships>
</file>

<file path=xl/worksheets/sheet1.xml><?xml version="1.0" encoding="utf-8"?>
<x:worksheet xmlns:x="http://schemas.openxmlformats.org/spreadsheetml/2006/main"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</x:cols>
  <x:sheetData>
    <x:row r="1" ht="24" customHeight="1">
      <x:c r="A1" s="9" t="str">
        <x:v>申込・座席・受付管理テンプレート</x:v>
      </x:c>
      <x:c r="B1" s="9"/>
      <x:c r="C1" s="9"/>
      <x:c r="D1" s="9"/>
      <x:c r="E1" s="9"/>
      <x:c r="F1" s="9"/>
      <x:c r="G1" s="9"/>
      <x:c r="H1" s="9"/>
    </x:row>
    <x:row r="2" ht="24" customHeight="1">
      <x:c r="A2" s="9"/>
      <x:c r="B2" s="9"/>
      <x:c r="C2" s="9"/>
      <x:c r="D2" s="9"/>
      <x:c r="E2" s="9"/>
      <x:c r="F2" s="9"/>
      <x:c r="G2" s="9"/>
      <x:c r="H2" s="9"/>
    </x:row>
    <x:row r="3" ht="25" customHeight="1">
      <x:c r="A3" s="13" t="str">
        <x:v>説明用の架空例と、実際に記入できる空欄版を収録。1開催・指定席20席・1人1有効券を基本とする整理用資料です。
Gettiiの実画面・導入実績・性能試験ではありません。券の認証や同時受付を制御する業務システムではありません。</x:v>
      </x:c>
      <x:c r="B3" s="13"/>
      <x:c r="C3" s="13"/>
      <x:c r="D3" s="13"/>
      <x:c r="E3" s="13"/>
      <x:c r="F3" s="13"/>
      <x:c r="G3" s="13"/>
      <x:c r="H3" s="13"/>
    </x:row>
    <x:row r="4" ht="25" customHeight="1">
      <x:c r="A4" s="13"/>
      <x:c r="B4" s="13"/>
      <x:c r="C4" s="13"/>
      <x:c r="D4" s="13"/>
      <x:c r="E4" s="13"/>
      <x:c r="F4" s="13"/>
      <x:c r="G4" s="13"/>
      <x:c r="H4" s="13"/>
    </x:row>
    <x:row r="5" ht="25" customHeight="1">
      <x:c r="A5" s="4"/>
      <x:c r="B5" s="4"/>
      <x:c r="C5" s="4"/>
      <x:c r="D5" s="4"/>
      <x:c r="E5" s="4"/>
      <x:c r="F5" s="4"/>
      <x:c r="G5" s="4"/>
      <x:c r="H5" s="4"/>
    </x:row>
    <x:row r="6" ht="46" customHeight="1">
      <x:c r="A6" s="36" t="str">
        <x:v>最初に</x:v>
      </x:c>
      <x:c r="B6" s="36"/>
      <x:c r="C6" s="4" t="str">
        <x:v>空欄_座席集計の設置席数・座席・申込情報を入力し、空欄_受付へ参加者と券を登録します。</x:v>
      </x:c>
      <x:c r="D6" s="4"/>
      <x:c r="E6" s="4"/>
      <x:c r="F6" s="4"/>
      <x:c r="G6" s="4"/>
      <x:c r="H6" s="4"/>
    </x:row>
    <x:row r="7" ht="46" customHeight="1">
      <x:c r="A7" s="36" t="str">
        <x:v>当日</x:v>
      </x:c>
      <x:c r="B7" s="36"/>
      <x:c r="C7" s="4" t="str">
        <x:v>空欄_履歴へ1回の実際の入退場を1行で記録します。仮記録は人数の確定値に含みません。</x:v>
      </x:c>
      <x:c r="D7" s="4"/>
      <x:c r="E7" s="4"/>
      <x:c r="F7" s="4"/>
      <x:c r="G7" s="4"/>
      <x:c r="H7" s="4"/>
    </x:row>
    <x:row r="8" ht="46" customHeight="1">
      <x:c r="A8" s="36" t="str">
        <x:v>変更</x:v>
      </x:c>
      <x:c r="B8" s="36"/>
      <x:c r="C8" s="4" t="str">
        <x:v>取消・席解放・通信断・復旧照合の経緯を空欄_照合へ追記します。原記録は消しません。</x:v>
      </x:c>
      <x:c r="D8" s="4"/>
      <x:c r="E8" s="4"/>
      <x:c r="F8" s="4"/>
      <x:c r="G8" s="4"/>
      <x:c r="H8" s="4"/>
    </x:row>
    <x:row r="9" ht="46" customHeight="1">
      <x:c r="A9" s="36" t="str">
        <x:v>確認</x:v>
      </x:c>
      <x:c r="B9" s="36"/>
      <x:c r="C9" s="4" t="str">
        <x:v>空欄_確認で担当と未完を引き継ぎます。公開用の架空例でも返金と保管条件は未完です。</x:v>
      </x:c>
      <x:c r="D9" s="4"/>
      <x:c r="E9" s="4"/>
      <x:c r="F9" s="4"/>
      <x:c r="G9" s="4"/>
      <x:c r="H9" s="4"/>
    </x:row>
    <x:row r="10" ht="46" customHeight="1">
      <x:c r="A10" s="36" t="str">
        <x:v>集計</x:v>
      </x:c>
      <x:c r="B10" s="36"/>
      <x:c r="C10" s="4" t="str">
        <x:v>座席台帳から残席、照合済みの履歴から初回来場・在場・再入場を計算。未入力・要確認・暫定を区別します。</x:v>
      </x:c>
      <x:c r="D10" s="4"/>
      <x:c r="E10" s="4"/>
      <x:c r="F10" s="4"/>
      <x:c r="G10" s="4"/>
      <x:c r="H10" s="4"/>
    </x:row>
    <x:row r="11" ht="46" customHeight="1">
      <x:c r="A11" s="36" t="str">
        <x:v>入力の見分け</x:v>
      </x:c>
      <x:c r="B11" s="36"/>
      <x:c r="C11" s="4" t="str">
        <x:v>青文字のセルが入力欄。点検・計上列と右上の集計値は数式です。数式セルを上書きしないでください。</x:v>
      </x:c>
      <x:c r="D11" s="4"/>
      <x:c r="E11" s="4"/>
      <x:c r="F11" s="4"/>
      <x:c r="G11" s="4"/>
      <x:c r="H11" s="4"/>
    </x:row>
    <x:row r="12" ht="46" customHeight="1">
      <x:c r="A12" s="36" t="str">
        <x:v>行数の上限</x:v>
      </x:c>
      <x:c r="B12" s="36"/>
      <x:c r="C12" s="4" t="str">
        <x:v>1版のひな型は20席・40券・入退場100行・変更記録40行。上限を超える場合は全参照範囲と表を拡張してください。</x:v>
      </x:c>
      <x:c r="D12" s="4"/>
      <x:c r="E12" s="4"/>
      <x:c r="F12" s="4"/>
      <x:c r="G12" s="4"/>
      <x:c r="H12" s="4"/>
    </x:row>
    <x:row r="13" ht="46" customHeight="1">
      <x:c r="A13" s="36" t="str">
        <x:v>追加開催</x:v>
      </x:c>
      <x:c r="B13" s="36"/>
      <x:c r="C13" s="4" t="str">
        <x:v>開催回をまたいでこの集計を混ぜません。開催ごとにファイルを分けるか、開催IDを加えて再設計します。</x:v>
      </x:c>
      <x:c r="D13" s="4"/>
      <x:c r="E13" s="4"/>
      <x:c r="F13" s="4"/>
      <x:c r="G13" s="4"/>
      <x:c r="H13" s="4"/>
    </x:row>
    <x:row r="14" ht="46" customHeight="1">
      <x:c r="A14" s="36" t="str">
        <x:v>対象外の自動処理</x:v>
      </x:c>
      <x:c r="B14" s="36"/>
      <x:c r="C14" s="4" t="str">
        <x:v>本人確認、譲渡可否、端末間の排他、入退場順序の正当性、返金・決済、名簿保管期限は自動判定しません。</x:v>
      </x:c>
      <x:c r="D14" s="4"/>
      <x:c r="E14" s="4"/>
      <x:c r="F14" s="4"/>
      <x:c r="G14" s="4"/>
      <x:c r="H14" s="4"/>
    </x:row>
    <x:row r="15" ht="46" customHeight="1">
      <x:c r="A15" s="36" t="str">
        <x:v>通信断</x:v>
      </x:c>
      <x:c r="B15" s="36"/>
      <x:c r="C15" s="4" t="str">
        <x:v>通信できる端末があれば、停止端末の未送信履歴を確認して受付を集約。全端末が通信できない場合は最新の取消・全端末の入退場履歴を集め、判断できない券は確認待ちにします。</x:v>
      </x:c>
      <x:c r="D15" s="4"/>
      <x:c r="E15" s="4"/>
      <x:c r="F15" s="4"/>
      <x:c r="G15" s="4"/>
      <x:c r="H15" s="4"/>
    </x:row>
    <x:row r="16" ht="46" customHeight="1">
      <x:c r="A16" s="36" t="str">
        <x:v>現地の人数</x:v>
      </x:c>
      <x:c r="B16" s="36"/>
      <x:c r="C16" s="4" t="str">
        <x:v>確定在場に未照合の実入場が反映されない場合があります。未照合履歴は人数ではなく行数です。別途、現地人数を把握します。</x:v>
      </x:c>
      <x:c r="D16" s="4"/>
      <x:c r="E16" s="4"/>
      <x:c r="F16" s="4"/>
      <x:c r="G16" s="4"/>
      <x:c r="H16" s="4"/>
    </x:row>
    <x:row r="17" ht="46" customHeight="1">
      <x:c r="A17" s="36" t="str">
        <x:v>表示用の9項目</x:v>
      </x:c>
      <x:c r="B17" s="36"/>
      <x:c r="C17" s="4" t="str">
        <x:v>受付シートA:Iは掲載表と同じ9項目。時刻欄は履歴の要約文字列で、計算の入力には使いません。</x:v>
      </x:c>
      <x:c r="D17" s="4"/>
      <x:c r="E17" s="4"/>
      <x:c r="F17" s="4"/>
      <x:c r="G17" s="4"/>
      <x:c r="H17" s="4"/>
    </x:row>
    <x:row r="18" ht="46" customHeight="1">
      <x:c r="A18" s="36" t="str">
        <x:v>履歴の訂正</x:v>
      </x:c>
      <x:c r="B18" s="36"/>
      <x:c r="C18" s="4" t="str">
        <x:v>同じ実際の入退場は同じ履歴IDを維持。訂正前の値・変更者・変更時刻を照合シートに保存します。</x:v>
      </x:c>
      <x:c r="D18" s="4"/>
      <x:c r="E18" s="4"/>
      <x:c r="F18" s="4"/>
      <x:c r="G18" s="4"/>
      <x:c r="H18" s="4"/>
    </x:row>
    <x:row r="19" ht="46" customHeight="1">
      <x:c r="A19" s="36" t="str">
        <x:v>印刷</x:v>
      </x:c>
      <x:c r="B19" s="36"/>
      <x:c r="C19" s="4" t="str">
        <x:v>配布PDFは同じ受付例と確認項目を収録しています。チェック欄と空欄表へ印刷して記入できます。</x:v>
      </x:c>
      <x:c r="D19" s="4"/>
      <x:c r="E19" s="4"/>
      <x:c r="F19" s="4"/>
      <x:c r="G19" s="4"/>
      <x:c r="H19" s="4"/>
    </x:row>
    <x:row r="20" ht="46" customHeight="1">
      <x:c r="A20" s="36" t="str">
        <x:v>出典・更新</x:v>
      </x:c>
      <x:c r="B20" s="36"/>
      <x:c r="C20" s="4" t="str">
        <x:v>出典シートを確認してください。製品説明・運用前提が変わったときは本文と記入例を一緒に更新します。</x:v>
      </x:c>
      <x:c r="D20" s="4"/>
      <x:c r="E20" s="4"/>
      <x:c r="F20" s="4"/>
      <x:c r="G20" s="4"/>
      <x:c r="H20" s="4"/>
    </x:row>
    <x:row r="21" ht="25" customHeight="1">
      <x:c r="A21" s="4"/>
      <x:c r="B21" s="4"/>
      <x:c r="C21" s="4"/>
      <x:c r="D21" s="4"/>
      <x:c r="E21" s="4"/>
      <x:c r="F21" s="4"/>
      <x:c r="G21" s="4"/>
      <x:c r="H21" s="4"/>
    </x:row>
    <x:row r="22" ht="25" customHeight="1">
      <x:c r="A22" s="4"/>
      <x:c r="B22" s="4"/>
      <x:c r="C22" s="4"/>
      <x:c r="D22" s="4"/>
      <x:c r="E22" s="4"/>
      <x:c r="F22" s="4"/>
      <x:c r="G22" s="4"/>
      <x:c r="H22" s="4"/>
    </x:row>
    <x:row r="23" ht="25" customHeight="1">
      <x:c r="A23" s="4"/>
      <x:c r="B23" s="4"/>
      <x:c r="C23" s="4"/>
      <x:c r="D23" s="4"/>
      <x:c r="E23" s="4"/>
      <x:c r="F23" s="4"/>
      <x:c r="G23" s="4"/>
      <x:c r="H23" s="4"/>
    </x:row>
    <x:row r="24" ht="25" customHeight="1">
      <x:c r="A24" s="4"/>
      <x:c r="B24" s="4"/>
      <x:c r="C24" s="4"/>
      <x:c r="D24" s="4"/>
      <x:c r="E24" s="4"/>
      <x:c r="F24" s="4"/>
      <x:c r="G24" s="4"/>
      <x:c r="H24" s="4"/>
    </x:row>
    <x:row r="25" ht="25" customHeight="1">
      <x:c r="A25" s="4"/>
      <x:c r="B25" s="4"/>
      <x:c r="C25" s="4"/>
      <x:c r="D25" s="4"/>
      <x:c r="E25" s="4"/>
      <x:c r="F25" s="4"/>
      <x:c r="G25" s="4"/>
      <x:c r="H25" s="4"/>
    </x:row>
    <x:row r="26" ht="25" customHeight="1">
      <x:c r="A26" s="4"/>
      <x:c r="B26" s="4"/>
      <x:c r="C26" s="4"/>
      <x:c r="D26" s="4"/>
      <x:c r="E26" s="4"/>
      <x:c r="F26" s="4"/>
      <x:c r="G26" s="4"/>
      <x:c r="H26" s="4"/>
    </x:row>
    <x:row r="27" ht="25" customHeight="1">
      <x:c r="A27" s="4"/>
      <x:c r="B27" s="4"/>
      <x:c r="C27" s="4"/>
      <x:c r="D27" s="4"/>
      <x:c r="E27" s="4"/>
      <x:c r="F27" s="4"/>
      <x:c r="G27" s="4"/>
      <x:c r="H27" s="4"/>
    </x:row>
    <x:row r="28" ht="25" customHeight="1">
      <x:c r="A28" s="4"/>
      <x:c r="B28" s="4"/>
      <x:c r="C28" s="4"/>
      <x:c r="D28" s="4"/>
      <x:c r="E28" s="4"/>
      <x:c r="F28" s="4"/>
      <x:c r="G28" s="4"/>
      <x:c r="H28" s="4"/>
    </x:row>
    <x:row r="29" ht="25" customHeight="1">
      <x:c r="A29" s="4"/>
      <x:c r="B29" s="4"/>
      <x:c r="C29" s="4"/>
      <x:c r="D29" s="4"/>
      <x:c r="E29" s="4"/>
      <x:c r="F29" s="4"/>
      <x:c r="G29" s="4"/>
      <x:c r="H29" s="4"/>
    </x:row>
    <x:row r="30" ht="25" customHeight="1">
      <x:c r="A30" s="4"/>
      <x:c r="B30" s="4"/>
      <x:c r="C30" s="4"/>
      <x:c r="D30" s="4"/>
      <x:c r="E30" s="4"/>
      <x:c r="F30" s="4"/>
      <x:c r="G30" s="4"/>
      <x:c r="H30" s="4"/>
    </x:row>
    <x:row r="31" ht="25" customHeight="1">
      <x:c r="A31" s="4"/>
      <x:c r="B31" s="4"/>
      <x:c r="C31" s="4"/>
      <x:c r="D31" s="4"/>
      <x:c r="E31" s="4"/>
      <x:c r="F31" s="4"/>
      <x:c r="G31" s="4"/>
      <x:c r="H31" s="4"/>
    </x:row>
    <x:row r="32" ht="25" customHeight="1">
      <x:c r="A32" s="4"/>
      <x:c r="B32" s="4"/>
      <x:c r="C32" s="4"/>
      <x:c r="D32" s="4"/>
      <x:c r="E32" s="4"/>
      <x:c r="F32" s="4"/>
      <x:c r="G32" s="4"/>
      <x:c r="H32" s="4"/>
    </x:row>
    <x:row r="33" ht="25" customHeight="1">
      <x:c r="A33" s="4"/>
      <x:c r="B33" s="4"/>
      <x:c r="C33" s="4"/>
      <x:c r="D33" s="4"/>
      <x:c r="E33" s="4"/>
      <x:c r="F33" s="4"/>
      <x:c r="G33" s="4"/>
      <x:c r="H33" s="4"/>
    </x:row>
    <x:row r="34" ht="25" customHeight="1">
      <x:c r="A34" s="4"/>
      <x:c r="B34" s="4"/>
      <x:c r="C34" s="4"/>
      <x:c r="D34" s="4"/>
      <x:c r="E34" s="4"/>
      <x:c r="F34" s="4"/>
      <x:c r="G34" s="4"/>
      <x:c r="H34" s="4"/>
    </x:row>
  </x:sheetData>
  <x:mergeCells>
    <x:mergeCell ref="A1:H2"/>
    <x:mergeCell ref="A3:H4"/>
    <x:mergeCell ref="A6:B6"/>
    <x:mergeCell ref="C6:H6"/>
    <x:mergeCell ref="A7:B7"/>
    <x:mergeCell ref="C7:H7"/>
    <x:mergeCell ref="A8:B8"/>
    <x:mergeCell ref="C8:H8"/>
    <x:mergeCell ref="A9:B9"/>
    <x:mergeCell ref="C9:H9"/>
    <x:mergeCell ref="A10:B10"/>
    <x:mergeCell ref="C10:H10"/>
    <x:mergeCell ref="A11:B11"/>
    <x:mergeCell ref="C11:H11"/>
    <x:mergeCell ref="A12:B12"/>
    <x:mergeCell ref="C12:H12"/>
    <x:mergeCell ref="A13:B13"/>
    <x:mergeCell ref="C13:H13"/>
    <x:mergeCell ref="A14:B14"/>
    <x:mergeCell ref="C14:H14"/>
    <x:mergeCell ref="A15:B15"/>
    <x:mergeCell ref="C15:H15"/>
    <x:mergeCell ref="A16:B16"/>
    <x:mergeCell ref="C16:H16"/>
    <x:mergeCell ref="A17:B17"/>
    <x:mergeCell ref="C17:H17"/>
    <x:mergeCell ref="A18:B18"/>
    <x:mergeCell ref="C18:H18"/>
    <x:mergeCell ref="A19:B19"/>
    <x:mergeCell ref="C19:H19"/>
    <x:mergeCell ref="A20:B20"/>
    <x:mergeCell ref="C20:H20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3" hidden="0" customWidth="1"/>
    <x:col min="2" max="2" width="14" hidden="0" customWidth="1"/>
    <x:col min="3" max="3" width="13" hidden="0" customWidth="1"/>
    <x:col min="4" max="4" width="12" hidden="0" customWidth="1"/>
    <x:col min="5" max="5" width="12" hidden="0" customWidth="1"/>
    <x:col min="6" max="6" width="13" hidden="0" customWidth="1"/>
    <x:col min="7" max="7" width="31" hidden="0" customWidth="1"/>
    <x:col min="8" max="8" width="13" hidden="0" customWidth="1"/>
    <x:col min="9" max="9" width="19" hidden="0" customWidth="1"/>
    <x:col min="10" max="10" width="13" hidden="0" customWidth="1"/>
  </x:cols>
  <x:sheetData>
    <x:row r="1" ht="24" customHeight="1">
      <x:c r="A1" s="9" t="str">
        <x:v>券別受付表・記入例</x:v>
      </x:c>
      <x:c r="B1" s="9"/>
      <x:c r="C1" s="9"/>
      <x:c r="D1" s="9"/>
      <x:c r="E1" s="9"/>
      <x:c r="F1" s="9"/>
      <x:c r="G1" s="9"/>
      <x:c r="H1" s="9"/>
      <x:c r="I1" s="9"/>
      <x:c r="J1" s="9"/>
    </x:row>
    <x:row r="2" ht="24" customHeight="1">
      <x:c r="A2" s="9"/>
      <x:c r="B2" s="9"/>
      <x:c r="C2" s="9"/>
      <x:c r="D2" s="9"/>
      <x:c r="E2" s="9"/>
      <x:c r="F2" s="9"/>
      <x:c r="G2" s="9"/>
      <x:c r="H2" s="9"/>
      <x:c r="I2" s="9"/>
      <x:c r="J2" s="9"/>
    </x:row>
    <x:row r="3" ht="25" customHeight="1">
      <x:c r="A3" s="13" t="str">
        <x:v>説明用の架空例｜2026/10/10 13:15時点。A001の申込者R001は参加しません。
A:Iは必須9項目。1券1行。時刻・端末・照合状態は履歴の要約。座席欄は元の割当で、現在の販売状態は座席集計を参照。</x:v>
      </x:c>
      <x:c r="B3" s="13"/>
      <x:c r="C3" s="13"/>
      <x:c r="D3" s="13"/>
      <x:c r="E3" s="13"/>
      <x:c r="F3" s="13"/>
      <x:c r="G3" s="13"/>
      <x:c r="H3" s="13"/>
      <x:c r="I3" s="13"/>
      <x:c r="J3" s="13"/>
    </x:row>
    <x:row r="4" ht="25" customHeight="1">
      <x:c r="A4" s="13"/>
      <x:c r="B4" s="13"/>
      <x:c r="C4" s="13"/>
      <x:c r="D4" s="13"/>
      <x:c r="E4" s="13"/>
      <x:c r="F4" s="13"/>
      <x:c r="G4" s="13"/>
      <x:c r="H4" s="13"/>
      <x:c r="I4" s="13"/>
      <x:c r="J4" s="13"/>
    </x:row>
    <x:row r="5" ht="25" customHeight="1">
      <x:c r="A5" s="4"/>
      <x:c r="B5" s="4"/>
      <x:c r="C5" s="4"/>
      <x:c r="D5" s="4"/>
      <x:c r="E5" s="4"/>
      <x:c r="F5" s="4"/>
      <x:c r="G5" s="4"/>
      <x:c r="H5" s="4"/>
      <x:c r="I5" s="4"/>
      <x:c r="J5" s="4"/>
    </x:row>
    <x:row r="6" ht="34" customHeight="1">
      <x:c r="A6" s="17" t="str">
        <x:v>申込ID</x:v>
      </x:c>
      <x:c r="B6" s="17" t="str">
        <x:v>参加者ID</x:v>
      </x:c>
      <x:c r="C6" s="17" t="str">
        <x:v>券ID</x:v>
      </x:c>
      <x:c r="D6" s="17" t="str">
        <x:v>券種</x:v>
      </x:c>
      <x:c r="E6" s="17" t="str">
        <x:v>座席</x:v>
      </x:c>
      <x:c r="F6" s="17" t="str">
        <x:v>有効状態</x:v>
      </x:c>
      <x:c r="G6" s="17" t="str">
        <x:v>入退場時刻</x:v>
      </x:c>
      <x:c r="H6" s="17" t="str">
        <x:v>受付端末</x:v>
      </x:c>
      <x:c r="I6" s="17" t="str">
        <x:v>照合状態</x:v>
      </x:c>
      <x:c r="J6" s="17" t="str">
        <x:v>入力点検</x:v>
      </x:c>
    </x:row>
    <x:row r="7" ht="55" customHeight="1">
      <x:c r="A7" s="22" t="str">
        <x:v>A001</x:v>
      </x:c>
      <x:c r="B7" s="22" t="str">
        <x:v>P001</x:v>
      </x:c>
      <x:c r="C7" s="22" t="str">
        <x:v>T001</x:v>
      </x:c>
      <x:c r="D7" s="22" t="str">
        <x:v>一般</x:v>
      </x:c>
      <x:c r="E7" s="22" t="str">
        <x:v>S01</x:v>
      </x:c>
      <x:c r="F7" s="22" t="str">
        <x:v>有効</x:v>
      </x:c>
      <x:c r="G7" s="22" t="str">
        <x:v>12:50 初回入場
12:55 退場
13:00 再入場</x:v>
      </x:c>
      <x:c r="H7" s="22" t="str">
        <x:v>D01</x:v>
      </x:c>
      <x:c r="I7" s="22" t="str">
        <x:v>照合済み</x:v>
      </x:c>
      <x:c r="J7" s="23" t="str">
        <x:f>IF(COUNTA(A7:I7)=0,"",IF(OR(A7="",B7="",C7="",D7="",E7="",F7="",COUNTIF($C$7:$C$46,C7)&gt;1,COUNTIF('記入例_座席集計'!$A$7:$A$26,E7)&lt;&gt;1,AND(F7="有効",COUNTIFS($B$7:$B$46,B7,$F$7:$F$46,"有効")&gt;1)),"要確認","入力済"))</x:f>
        <x:v>入力済</x:v>
      </x:c>
    </x:row>
    <x:row r="8" ht="55" customHeight="1">
      <x:c r="A8" s="20" t="str">
        <x:v>A001</x:v>
      </x:c>
      <x:c r="B8" s="20" t="str">
        <x:v>P002</x:v>
      </x:c>
      <x:c r="C8" s="20" t="str">
        <x:v>T002</x:v>
      </x:c>
      <x:c r="D8" s="20" t="str">
        <x:v>一般</x:v>
      </x:c>
      <x:c r="E8" s="20" t="str">
        <x:v>S02</x:v>
      </x:c>
      <x:c r="F8" s="20" t="str">
        <x:v>有効</x:v>
      </x:c>
      <x:c r="G8" s="20" t="str">
        <x:v>13:02 初回入場</x:v>
      </x:c>
      <x:c r="H8" s="20" t="str">
        <x:v>D01</x:v>
      </x:c>
      <x:c r="I8" s="20" t="str">
        <x:v>照合済み</x:v>
      </x:c>
      <x:c r="J8" s="4" t="str">
        <x:f>IF(COUNTA(A8:I8)=0,"",IF(OR(A8="",B8="",C8="",D8="",E8="",F8="",COUNTIF($C$7:$C$46,C8)&gt;1,COUNTIF('記入例_座席集計'!$A$7:$A$26,E8)&lt;&gt;1,AND(F8="有効",COUNTIFS($B$7:$B$46,B8,$F$7:$F$46,"有効")&gt;1)),"要確認","入力済"))</x:f>
        <x:v>入力済</x:v>
      </x:c>
    </x:row>
    <x:row r="9" ht="55" customHeight="1">
      <x:c r="A9" s="22" t="str">
        <x:v>A001</x:v>
      </x:c>
      <x:c r="B9" s="22" t="str">
        <x:v>P003</x:v>
      </x:c>
      <x:c r="C9" s="22" t="str">
        <x:v>T003</x:v>
      </x:c>
      <x:c r="D9" s="22" t="str">
        <x:v>一般</x:v>
      </x:c>
      <x:c r="E9" s="22" t="str">
        <x:v>S03</x:v>
      </x:c>
      <x:c r="F9" s="22" t="str">
        <x:v>無効</x:v>
      </x:c>
      <x:c r="G9" s="22" t="str">
        <x:v>入場なし</x:v>
      </x:c>
      <x:c r="H9" s="22" t="str">
        <x:v>—</x:v>
      </x:c>
      <x:c r="I9" s="22" t="str">
        <x:v>取消確認済み</x:v>
      </x:c>
      <x:c r="J9" s="23" t="str">
        <x:f>IF(COUNTA(A9:I9)=0,"",IF(OR(A9="",B9="",C9="",D9="",E9="",F9="",COUNTIF($C$7:$C$46,C9)&gt;1,COUNTIF('記入例_座席集計'!$A$7:$A$26,E9)&lt;&gt;1,AND(F9="有効",COUNTIFS($B$7:$B$46,B9,$F$7:$F$46,"有効")&gt;1)),"要確認","入力済"))</x:f>
        <x:v>入力済</x:v>
      </x:c>
    </x:row>
    <x:row r="10" ht="55" customHeight="1">
      <x:c r="A10" s="20"/>
      <x:c r="B10" s="20"/>
      <x:c r="C10" s="20"/>
      <x:c r="D10" s="20"/>
      <x:c r="E10" s="20"/>
      <x:c r="F10" s="20"/>
      <x:c r="G10" s="20"/>
      <x:c r="H10" s="20"/>
      <x:c r="I10" s="20"/>
      <x:c r="J10" s="4" t="str">
        <x:f>IF(COUNTA(A10:I10)=0,"",IF(OR(A10="",B10="",C10="",D10="",E10="",F10="",COUNTIF($C$7:$C$46,C10)&gt;1,COUNTIF('記入例_座席集計'!$A$7:$A$26,E10)&lt;&gt;1,AND(F10="有効",COUNTIFS($B$7:$B$46,B10,$F$7:$F$46,"有効")&gt;1)),"要確認","入力済"))</x:f>
      </x:c>
    </x:row>
    <x:row r="11" ht="55" customHeight="1">
      <x:c r="A11" s="22"/>
      <x:c r="B11" s="22"/>
      <x:c r="C11" s="22"/>
      <x:c r="D11" s="22"/>
      <x:c r="E11" s="22"/>
      <x:c r="F11" s="22"/>
      <x:c r="G11" s="22"/>
      <x:c r="H11" s="22"/>
      <x:c r="I11" s="22"/>
      <x:c r="J11" s="23" t="str">
        <x:f>IF(COUNTA(A11:I11)=0,"",IF(OR(A11="",B11="",C11="",D11="",E11="",F11="",COUNTIF($C$7:$C$46,C11)&gt;1,COUNTIF('記入例_座席集計'!$A$7:$A$26,E11)&lt;&gt;1,AND(F11="有効",COUNTIFS($B$7:$B$46,B11,$F$7:$F$46,"有効")&gt;1)),"要確認","入力済"))</x:f>
      </x:c>
    </x:row>
    <x:row r="12" ht="55" customHeight="1">
      <x:c r="A12" s="20"/>
      <x:c r="B12" s="20"/>
      <x:c r="C12" s="20"/>
      <x:c r="D12" s="20"/>
      <x:c r="E12" s="20"/>
      <x:c r="F12" s="20"/>
      <x:c r="G12" s="20"/>
      <x:c r="H12" s="20"/>
      <x:c r="I12" s="20"/>
      <x:c r="J12" s="4" t="str">
        <x:f>IF(COUNTA(A12:I12)=0,"",IF(OR(A12="",B12="",C12="",D12="",E12="",F12="",COUNTIF($C$7:$C$46,C12)&gt;1,COUNTIF('記入例_座席集計'!$A$7:$A$26,E12)&lt;&gt;1,AND(F12="有効",COUNTIFS($B$7:$B$46,B12,$F$7:$F$46,"有効")&gt;1)),"要確認","入力済"))</x:f>
      </x:c>
    </x:row>
    <x:row r="13" ht="55" customHeight="1">
      <x:c r="A13" s="22"/>
      <x:c r="B13" s="22"/>
      <x:c r="C13" s="22"/>
      <x:c r="D13" s="22"/>
      <x:c r="E13" s="22"/>
      <x:c r="F13" s="22"/>
      <x:c r="G13" s="22"/>
      <x:c r="H13" s="22"/>
      <x:c r="I13" s="22"/>
      <x:c r="J13" s="23" t="str">
        <x:f>IF(COUNTA(A13:I13)=0,"",IF(OR(A13="",B13="",C13="",D13="",E13="",F13="",COUNTIF($C$7:$C$46,C13)&gt;1,COUNTIF('記入例_座席集計'!$A$7:$A$26,E13)&lt;&gt;1,AND(F13="有効",COUNTIFS($B$7:$B$46,B13,$F$7:$F$46,"有効")&gt;1)),"要確認","入力済"))</x:f>
      </x:c>
    </x:row>
    <x:row r="14" ht="55" customHeight="1">
      <x:c r="A14" s="20"/>
      <x:c r="B14" s="20"/>
      <x:c r="C14" s="20"/>
      <x:c r="D14" s="20"/>
      <x:c r="E14" s="20"/>
      <x:c r="F14" s="20"/>
      <x:c r="G14" s="20"/>
      <x:c r="H14" s="20"/>
      <x:c r="I14" s="20"/>
      <x:c r="J14" s="4" t="str">
        <x:f>IF(COUNTA(A14:I14)=0,"",IF(OR(A14="",B14="",C14="",D14="",E14="",F14="",COUNTIF($C$7:$C$46,C14)&gt;1,COUNTIF('記入例_座席集計'!$A$7:$A$26,E14)&lt;&gt;1,AND(F14="有効",COUNTIFS($B$7:$B$46,B14,$F$7:$F$46,"有効")&gt;1)),"要確認","入力済"))</x:f>
      </x:c>
    </x:row>
    <x:row r="15" ht="55" customHeight="1">
      <x:c r="A15" s="22"/>
      <x:c r="B15" s="22"/>
      <x:c r="C15" s="22"/>
      <x:c r="D15" s="22"/>
      <x:c r="E15" s="22"/>
      <x:c r="F15" s="22"/>
      <x:c r="G15" s="22"/>
      <x:c r="H15" s="22"/>
      <x:c r="I15" s="22"/>
      <x:c r="J15" s="23" t="str">
        <x:f>IF(COUNTA(A15:I15)=0,"",IF(OR(A15="",B15="",C15="",D15="",E15="",F15="",COUNTIF($C$7:$C$46,C15)&gt;1,COUNTIF('記入例_座席集計'!$A$7:$A$26,E15)&lt;&gt;1,AND(F15="有効",COUNTIFS($B$7:$B$46,B15,$F$7:$F$46,"有効")&gt;1)),"要確認","入力済"))</x:f>
      </x:c>
    </x:row>
    <x:row r="16" ht="55" customHeight="1">
      <x:c r="A16" s="20"/>
      <x:c r="B16" s="20"/>
      <x:c r="C16" s="20"/>
      <x:c r="D16" s="20"/>
      <x:c r="E16" s="20"/>
      <x:c r="F16" s="20"/>
      <x:c r="G16" s="20"/>
      <x:c r="H16" s="20"/>
      <x:c r="I16" s="20"/>
      <x:c r="J16" s="4" t="str">
        <x:f>IF(COUNTA(A16:I16)=0,"",IF(OR(A16="",B16="",C16="",D16="",E16="",F16="",COUNTIF($C$7:$C$46,C16)&gt;1,COUNTIF('記入例_座席集計'!$A$7:$A$26,E16)&lt;&gt;1,AND(F16="有効",COUNTIFS($B$7:$B$46,B16,$F$7:$F$46,"有効")&gt;1)),"要確認","入力済"))</x:f>
      </x:c>
    </x:row>
    <x:row r="17" ht="55" customHeight="1">
      <x:c r="A17" s="22"/>
      <x:c r="B17" s="22"/>
      <x:c r="C17" s="22"/>
      <x:c r="D17" s="22"/>
      <x:c r="E17" s="22"/>
      <x:c r="F17" s="22"/>
      <x:c r="G17" s="22"/>
      <x:c r="H17" s="22"/>
      <x:c r="I17" s="22"/>
      <x:c r="J17" s="23" t="str">
        <x:f>IF(COUNTA(A17:I17)=0,"",IF(OR(A17="",B17="",C17="",D17="",E17="",F17="",COUNTIF($C$7:$C$46,C17)&gt;1,COUNTIF('記入例_座席集計'!$A$7:$A$26,E17)&lt;&gt;1,AND(F17="有効",COUNTIFS($B$7:$B$46,B17,$F$7:$F$46,"有効")&gt;1)),"要確認","入力済"))</x:f>
      </x:c>
    </x:row>
    <x:row r="18" ht="55" customHeight="1">
      <x:c r="A18" s="20"/>
      <x:c r="B18" s="20"/>
      <x:c r="C18" s="20"/>
      <x:c r="D18" s="20"/>
      <x:c r="E18" s="20"/>
      <x:c r="F18" s="20"/>
      <x:c r="G18" s="20"/>
      <x:c r="H18" s="20"/>
      <x:c r="I18" s="20"/>
      <x:c r="J18" s="4" t="str">
        <x:f>IF(COUNTA(A18:I18)=0,"",IF(OR(A18="",B18="",C18="",D18="",E18="",F18="",COUNTIF($C$7:$C$46,C18)&gt;1,COUNTIF('記入例_座席集計'!$A$7:$A$26,E18)&lt;&gt;1,AND(F18="有効",COUNTIFS($B$7:$B$46,B18,$F$7:$F$46,"有効")&gt;1)),"要確認","入力済"))</x:f>
      </x:c>
    </x:row>
    <x:row r="19" ht="55" customHeight="1">
      <x:c r="A19" s="22"/>
      <x:c r="B19" s="22"/>
      <x:c r="C19" s="22"/>
      <x:c r="D19" s="22"/>
      <x:c r="E19" s="22"/>
      <x:c r="F19" s="22"/>
      <x:c r="G19" s="22"/>
      <x:c r="H19" s="22"/>
      <x:c r="I19" s="22"/>
      <x:c r="J19" s="23" t="str">
        <x:f>IF(COUNTA(A19:I19)=0,"",IF(OR(A19="",B19="",C19="",D19="",E19="",F19="",COUNTIF($C$7:$C$46,C19)&gt;1,COUNTIF('記入例_座席集計'!$A$7:$A$26,E19)&lt;&gt;1,AND(F19="有効",COUNTIFS($B$7:$B$46,B19,$F$7:$F$46,"有効")&gt;1)),"要確認","入力済"))</x:f>
      </x:c>
    </x:row>
    <x:row r="20" ht="55" customHeight="1">
      <x:c r="A20" s="20"/>
      <x:c r="B20" s="20"/>
      <x:c r="C20" s="20"/>
      <x:c r="D20" s="20"/>
      <x:c r="E20" s="20"/>
      <x:c r="F20" s="20"/>
      <x:c r="G20" s="20"/>
      <x:c r="H20" s="20"/>
      <x:c r="I20" s="20"/>
      <x:c r="J20" s="4" t="str">
        <x:f>IF(COUNTA(A20:I20)=0,"",IF(OR(A20="",B20="",C20="",D20="",E20="",F20="",COUNTIF($C$7:$C$46,C20)&gt;1,COUNTIF('記入例_座席集計'!$A$7:$A$26,E20)&lt;&gt;1,AND(F20="有効",COUNTIFS($B$7:$B$46,B20,$F$7:$F$46,"有効")&gt;1)),"要確認","入力済"))</x:f>
      </x:c>
    </x:row>
    <x:row r="21" ht="55" customHeight="1">
      <x:c r="A21" s="22"/>
      <x:c r="B21" s="22"/>
      <x:c r="C21" s="22"/>
      <x:c r="D21" s="22"/>
      <x:c r="E21" s="22"/>
      <x:c r="F21" s="22"/>
      <x:c r="G21" s="22"/>
      <x:c r="H21" s="22"/>
      <x:c r="I21" s="22"/>
      <x:c r="J21" s="23" t="str">
        <x:f>IF(COUNTA(A21:I21)=0,"",IF(OR(A21="",B21="",C21="",D21="",E21="",F21="",COUNTIF($C$7:$C$46,C21)&gt;1,COUNTIF('記入例_座席集計'!$A$7:$A$26,E21)&lt;&gt;1,AND(F21="有効",COUNTIFS($B$7:$B$46,B21,$F$7:$F$46,"有効")&gt;1)),"要確認","入力済"))</x:f>
      </x:c>
    </x:row>
    <x:row r="22" ht="55" customHeight="1">
      <x:c r="A22" s="20"/>
      <x:c r="B22" s="20"/>
      <x:c r="C22" s="20"/>
      <x:c r="D22" s="20"/>
      <x:c r="E22" s="20"/>
      <x:c r="F22" s="20"/>
      <x:c r="G22" s="20"/>
      <x:c r="H22" s="20"/>
      <x:c r="I22" s="20"/>
      <x:c r="J22" s="4" t="str">
        <x:f>IF(COUNTA(A22:I22)=0,"",IF(OR(A22="",B22="",C22="",D22="",E22="",F22="",COUNTIF($C$7:$C$46,C22)&gt;1,COUNTIF('記入例_座席集計'!$A$7:$A$26,E22)&lt;&gt;1,AND(F22="有効",COUNTIFS($B$7:$B$46,B22,$F$7:$F$46,"有効")&gt;1)),"要確認","入力済"))</x:f>
      </x:c>
    </x:row>
    <x:row r="23" ht="55" customHeight="1">
      <x:c r="A23" s="22"/>
      <x:c r="B23" s="22"/>
      <x:c r="C23" s="22"/>
      <x:c r="D23" s="22"/>
      <x:c r="E23" s="22"/>
      <x:c r="F23" s="22"/>
      <x:c r="G23" s="22"/>
      <x:c r="H23" s="22"/>
      <x:c r="I23" s="22"/>
      <x:c r="J23" s="23" t="str">
        <x:f>IF(COUNTA(A23:I23)=0,"",IF(OR(A23="",B23="",C23="",D23="",E23="",F23="",COUNTIF($C$7:$C$46,C23)&gt;1,COUNTIF('記入例_座席集計'!$A$7:$A$26,E23)&lt;&gt;1,AND(F23="有効",COUNTIFS($B$7:$B$46,B23,$F$7:$F$46,"有効")&gt;1)),"要確認","入力済"))</x:f>
      </x:c>
    </x:row>
    <x:row r="24" ht="55" customHeight="1">
      <x:c r="A24" s="20"/>
      <x:c r="B24" s="20"/>
      <x:c r="C24" s="20"/>
      <x:c r="D24" s="20"/>
      <x:c r="E24" s="20"/>
      <x:c r="F24" s="20"/>
      <x:c r="G24" s="20"/>
      <x:c r="H24" s="20"/>
      <x:c r="I24" s="20"/>
      <x:c r="J24" s="4" t="str">
        <x:f>IF(COUNTA(A24:I24)=0,"",IF(OR(A24="",B24="",C24="",D24="",E24="",F24="",COUNTIF($C$7:$C$46,C24)&gt;1,COUNTIF('記入例_座席集計'!$A$7:$A$26,E24)&lt;&gt;1,AND(F24="有効",COUNTIFS($B$7:$B$46,B24,$F$7:$F$46,"有効")&gt;1)),"要確認","入力済"))</x:f>
      </x:c>
    </x:row>
    <x:row r="25" ht="55" customHeight="1">
      <x:c r="A25" s="22"/>
      <x:c r="B25" s="22"/>
      <x:c r="C25" s="22"/>
      <x:c r="D25" s="22"/>
      <x:c r="E25" s="22"/>
      <x:c r="F25" s="22"/>
      <x:c r="G25" s="22"/>
      <x:c r="H25" s="22"/>
      <x:c r="I25" s="22"/>
      <x:c r="J25" s="23" t="str">
        <x:f>IF(COUNTA(A25:I25)=0,"",IF(OR(A25="",B25="",C25="",D25="",E25="",F25="",COUNTIF($C$7:$C$46,C25)&gt;1,COUNTIF('記入例_座席集計'!$A$7:$A$26,E25)&lt;&gt;1,AND(F25="有効",COUNTIFS($B$7:$B$46,B25,$F$7:$F$46,"有効")&gt;1)),"要確認","入力済"))</x:f>
      </x:c>
    </x:row>
    <x:row r="26" ht="55" customHeight="1">
      <x:c r="A26" s="20"/>
      <x:c r="B26" s="20"/>
      <x:c r="C26" s="20"/>
      <x:c r="D26" s="20"/>
      <x:c r="E26" s="20"/>
      <x:c r="F26" s="20"/>
      <x:c r="G26" s="20"/>
      <x:c r="H26" s="20"/>
      <x:c r="I26" s="20"/>
      <x:c r="J26" s="4" t="str">
        <x:f>IF(COUNTA(A26:I26)=0,"",IF(OR(A26="",B26="",C26="",D26="",E26="",F26="",COUNTIF($C$7:$C$46,C26)&gt;1,COUNTIF('記入例_座席集計'!$A$7:$A$26,E26)&lt;&gt;1,AND(F26="有効",COUNTIFS($B$7:$B$46,B26,$F$7:$F$46,"有効")&gt;1)),"要確認","入力済"))</x:f>
      </x:c>
    </x:row>
    <x:row r="27" ht="55" customHeight="1">
      <x:c r="A27" s="22"/>
      <x:c r="B27" s="22"/>
      <x:c r="C27" s="22"/>
      <x:c r="D27" s="22"/>
      <x:c r="E27" s="22"/>
      <x:c r="F27" s="22"/>
      <x:c r="G27" s="22"/>
      <x:c r="H27" s="22"/>
      <x:c r="I27" s="22"/>
      <x:c r="J27" s="23" t="str">
        <x:f>IF(COUNTA(A27:I27)=0,"",IF(OR(A27="",B27="",C27="",D27="",E27="",F27="",COUNTIF($C$7:$C$46,C27)&gt;1,COUNTIF('記入例_座席集計'!$A$7:$A$26,E27)&lt;&gt;1,AND(F27="有効",COUNTIFS($B$7:$B$46,B27,$F$7:$F$46,"有効")&gt;1)),"要確認","入力済"))</x:f>
      </x:c>
    </x:row>
    <x:row r="28" ht="55" customHeight="1">
      <x:c r="A28" s="20"/>
      <x:c r="B28" s="20"/>
      <x:c r="C28" s="20"/>
      <x:c r="D28" s="20"/>
      <x:c r="E28" s="20"/>
      <x:c r="F28" s="20"/>
      <x:c r="G28" s="20"/>
      <x:c r="H28" s="20"/>
      <x:c r="I28" s="20"/>
      <x:c r="J28" s="4" t="str">
        <x:f>IF(COUNTA(A28:I28)=0,"",IF(OR(A28="",B28="",C28="",D28="",E28="",F28="",COUNTIF($C$7:$C$46,C28)&gt;1,COUNTIF('記入例_座席集計'!$A$7:$A$26,E28)&lt;&gt;1,AND(F28="有効",COUNTIFS($B$7:$B$46,B28,$F$7:$F$46,"有効")&gt;1)),"要確認","入力済"))</x:f>
      </x:c>
    </x:row>
    <x:row r="29" ht="55" customHeight="1">
      <x:c r="A29" s="22"/>
      <x:c r="B29" s="22"/>
      <x:c r="C29" s="22"/>
      <x:c r="D29" s="22"/>
      <x:c r="E29" s="22"/>
      <x:c r="F29" s="22"/>
      <x:c r="G29" s="22"/>
      <x:c r="H29" s="22"/>
      <x:c r="I29" s="22"/>
      <x:c r="J29" s="23" t="str">
        <x:f>IF(COUNTA(A29:I29)=0,"",IF(OR(A29="",B29="",C29="",D29="",E29="",F29="",COUNTIF($C$7:$C$46,C29)&gt;1,COUNTIF('記入例_座席集計'!$A$7:$A$26,E29)&lt;&gt;1,AND(F29="有効",COUNTIFS($B$7:$B$46,B29,$F$7:$F$46,"有効")&gt;1)),"要確認","入力済"))</x:f>
      </x:c>
    </x:row>
    <x:row r="30" ht="55" customHeight="1">
      <x:c r="A30" s="20"/>
      <x:c r="B30" s="20"/>
      <x:c r="C30" s="20"/>
      <x:c r="D30" s="20"/>
      <x:c r="E30" s="20"/>
      <x:c r="F30" s="20"/>
      <x:c r="G30" s="20"/>
      <x:c r="H30" s="20"/>
      <x:c r="I30" s="20"/>
      <x:c r="J30" s="4" t="str">
        <x:f>IF(COUNTA(A30:I30)=0,"",IF(OR(A30="",B30="",C30="",D30="",E30="",F30="",COUNTIF($C$7:$C$46,C30)&gt;1,COUNTIF('記入例_座席集計'!$A$7:$A$26,E30)&lt;&gt;1,AND(F30="有効",COUNTIFS($B$7:$B$46,B30,$F$7:$F$46,"有効")&gt;1)),"要確認","入力済"))</x:f>
      </x:c>
    </x:row>
    <x:row r="31" ht="55" customHeight="1">
      <x:c r="A31" s="22"/>
      <x:c r="B31" s="22"/>
      <x:c r="C31" s="22"/>
      <x:c r="D31" s="22"/>
      <x:c r="E31" s="22"/>
      <x:c r="F31" s="22"/>
      <x:c r="G31" s="22"/>
      <x:c r="H31" s="22"/>
      <x:c r="I31" s="22"/>
      <x:c r="J31" s="23" t="str">
        <x:f>IF(COUNTA(A31:I31)=0,"",IF(OR(A31="",B31="",C31="",D31="",E31="",F31="",COUNTIF($C$7:$C$46,C31)&gt;1,COUNTIF('記入例_座席集計'!$A$7:$A$26,E31)&lt;&gt;1,AND(F31="有効",COUNTIFS($B$7:$B$46,B31,$F$7:$F$46,"有効")&gt;1)),"要確認","入力済"))</x:f>
      </x:c>
    </x:row>
    <x:row r="32" ht="55" customHeight="1">
      <x:c r="A32" s="20"/>
      <x:c r="B32" s="20"/>
      <x:c r="C32" s="20"/>
      <x:c r="D32" s="20"/>
      <x:c r="E32" s="20"/>
      <x:c r="F32" s="20"/>
      <x:c r="G32" s="20"/>
      <x:c r="H32" s="20"/>
      <x:c r="I32" s="20"/>
      <x:c r="J32" s="4" t="str">
        <x:f>IF(COUNTA(A32:I32)=0,"",IF(OR(A32="",B32="",C32="",D32="",E32="",F32="",COUNTIF($C$7:$C$46,C32)&gt;1,COUNTIF('記入例_座席集計'!$A$7:$A$26,E32)&lt;&gt;1,AND(F32="有効",COUNTIFS($B$7:$B$46,B32,$F$7:$F$46,"有効")&gt;1)),"要確認","入力済"))</x:f>
      </x:c>
    </x:row>
    <x:row r="33" ht="55" customHeight="1">
      <x:c r="A33" s="22"/>
      <x:c r="B33" s="22"/>
      <x:c r="C33" s="22"/>
      <x:c r="D33" s="22"/>
      <x:c r="E33" s="22"/>
      <x:c r="F33" s="22"/>
      <x:c r="G33" s="22"/>
      <x:c r="H33" s="22"/>
      <x:c r="I33" s="22"/>
      <x:c r="J33" s="23" t="str">
        <x:f>IF(COUNTA(A33:I33)=0,"",IF(OR(A33="",B33="",C33="",D33="",E33="",F33="",COUNTIF($C$7:$C$46,C33)&gt;1,COUNTIF('記入例_座席集計'!$A$7:$A$26,E33)&lt;&gt;1,AND(F33="有効",COUNTIFS($B$7:$B$46,B33,$F$7:$F$46,"有効")&gt;1)),"要確認","入力済"))</x:f>
      </x:c>
    </x:row>
    <x:row r="34" ht="55" customHeight="1">
      <x:c r="A34" s="20"/>
      <x:c r="B34" s="20"/>
      <x:c r="C34" s="20"/>
      <x:c r="D34" s="20"/>
      <x:c r="E34" s="20"/>
      <x:c r="F34" s="20"/>
      <x:c r="G34" s="20"/>
      <x:c r="H34" s="20"/>
      <x:c r="I34" s="20"/>
      <x:c r="J34" s="4" t="str">
        <x:f>IF(COUNTA(A34:I34)=0,"",IF(OR(A34="",B34="",C34="",D34="",E34="",F34="",COUNTIF($C$7:$C$46,C34)&gt;1,COUNTIF('記入例_座席集計'!$A$7:$A$26,E34)&lt;&gt;1,AND(F34="有効",COUNTIFS($B$7:$B$46,B34,$F$7:$F$46,"有効")&gt;1)),"要確認","入力済"))</x:f>
      </x:c>
    </x:row>
    <x:row r="35" ht="55" customHeight="1">
      <x:c r="A35" s="22"/>
      <x:c r="B35" s="22"/>
      <x:c r="C35" s="22"/>
      <x:c r="D35" s="22"/>
      <x:c r="E35" s="22"/>
      <x:c r="F35" s="22"/>
      <x:c r="G35" s="22"/>
      <x:c r="H35" s="22"/>
      <x:c r="I35" s="22"/>
      <x:c r="J35" s="23" t="str">
        <x:f>IF(COUNTA(A35:I35)=0,"",IF(OR(A35="",B35="",C35="",D35="",E35="",F35="",COUNTIF($C$7:$C$46,C35)&gt;1,COUNTIF('記入例_座席集計'!$A$7:$A$26,E35)&lt;&gt;1,AND(F35="有効",COUNTIFS($B$7:$B$46,B35,$F$7:$F$46,"有効")&gt;1)),"要確認","入力済"))</x:f>
      </x:c>
    </x:row>
    <x:row r="36" ht="55" customHeight="1">
      <x:c r="A36" s="20"/>
      <x:c r="B36" s="20"/>
      <x:c r="C36" s="20"/>
      <x:c r="D36" s="20"/>
      <x:c r="E36" s="20"/>
      <x:c r="F36" s="20"/>
      <x:c r="G36" s="20"/>
      <x:c r="H36" s="20"/>
      <x:c r="I36" s="20"/>
      <x:c r="J36" s="4" t="str">
        <x:f>IF(COUNTA(A36:I36)=0,"",IF(OR(A36="",B36="",C36="",D36="",E36="",F36="",COUNTIF($C$7:$C$46,C36)&gt;1,COUNTIF('記入例_座席集計'!$A$7:$A$26,E36)&lt;&gt;1,AND(F36="有効",COUNTIFS($B$7:$B$46,B36,$F$7:$F$46,"有効")&gt;1)),"要確認","入力済"))</x:f>
      </x:c>
    </x:row>
    <x:row r="37" ht="55" customHeight="1">
      <x:c r="A37" s="22"/>
      <x:c r="B37" s="22"/>
      <x:c r="C37" s="22"/>
      <x:c r="D37" s="22"/>
      <x:c r="E37" s="22"/>
      <x:c r="F37" s="22"/>
      <x:c r="G37" s="22"/>
      <x:c r="H37" s="22"/>
      <x:c r="I37" s="22"/>
      <x:c r="J37" s="23" t="str">
        <x:f>IF(COUNTA(A37:I37)=0,"",IF(OR(A37="",B37="",C37="",D37="",E37="",F37="",COUNTIF($C$7:$C$46,C37)&gt;1,COUNTIF('記入例_座席集計'!$A$7:$A$26,E37)&lt;&gt;1,AND(F37="有効",COUNTIFS($B$7:$B$46,B37,$F$7:$F$46,"有効")&gt;1)),"要確認","入力済"))</x:f>
      </x:c>
    </x:row>
    <x:row r="38" ht="55" customHeight="1">
      <x:c r="A38" s="20"/>
      <x:c r="B38" s="20"/>
      <x:c r="C38" s="20"/>
      <x:c r="D38" s="20"/>
      <x:c r="E38" s="20"/>
      <x:c r="F38" s="20"/>
      <x:c r="G38" s="20"/>
      <x:c r="H38" s="20"/>
      <x:c r="I38" s="20"/>
      <x:c r="J38" s="4" t="str">
        <x:f>IF(COUNTA(A38:I38)=0,"",IF(OR(A38="",B38="",C38="",D38="",E38="",F38="",COUNTIF($C$7:$C$46,C38)&gt;1,COUNTIF('記入例_座席集計'!$A$7:$A$26,E38)&lt;&gt;1,AND(F38="有効",COUNTIFS($B$7:$B$46,B38,$F$7:$F$46,"有効")&gt;1)),"要確認","入力済"))</x:f>
      </x:c>
    </x:row>
    <x:row r="39" ht="55" customHeight="1">
      <x:c r="A39" s="22"/>
      <x:c r="B39" s="22"/>
      <x:c r="C39" s="22"/>
      <x:c r="D39" s="22"/>
      <x:c r="E39" s="22"/>
      <x:c r="F39" s="22"/>
      <x:c r="G39" s="22"/>
      <x:c r="H39" s="22"/>
      <x:c r="I39" s="22"/>
      <x:c r="J39" s="23" t="str">
        <x:f>IF(COUNTA(A39:I39)=0,"",IF(OR(A39="",B39="",C39="",D39="",E39="",F39="",COUNTIF($C$7:$C$46,C39)&gt;1,COUNTIF('記入例_座席集計'!$A$7:$A$26,E39)&lt;&gt;1,AND(F39="有効",COUNTIFS($B$7:$B$46,B39,$F$7:$F$46,"有効")&gt;1)),"要確認","入力済"))</x:f>
      </x:c>
    </x:row>
    <x:row r="40" ht="55" customHeight="1">
      <x:c r="A40" s="20"/>
      <x:c r="B40" s="20"/>
      <x:c r="C40" s="20"/>
      <x:c r="D40" s="20"/>
      <x:c r="E40" s="20"/>
      <x:c r="F40" s="20"/>
      <x:c r="G40" s="20"/>
      <x:c r="H40" s="20"/>
      <x:c r="I40" s="20"/>
      <x:c r="J40" s="4" t="str">
        <x:f>IF(COUNTA(A40:I40)=0,"",IF(OR(A40="",B40="",C40="",D40="",E40="",F40="",COUNTIF($C$7:$C$46,C40)&gt;1,COUNTIF('記入例_座席集計'!$A$7:$A$26,E40)&lt;&gt;1,AND(F40="有効",COUNTIFS($B$7:$B$46,B40,$F$7:$F$46,"有効")&gt;1)),"要確認","入力済"))</x:f>
      </x:c>
    </x:row>
    <x:row r="41" ht="55" customHeight="1">
      <x:c r="A41" s="22"/>
      <x:c r="B41" s="22"/>
      <x:c r="C41" s="22"/>
      <x:c r="D41" s="22"/>
      <x:c r="E41" s="22"/>
      <x:c r="F41" s="22"/>
      <x:c r="G41" s="22"/>
      <x:c r="H41" s="22"/>
      <x:c r="I41" s="22"/>
      <x:c r="J41" s="23" t="str">
        <x:f>IF(COUNTA(A41:I41)=0,"",IF(OR(A41="",B41="",C41="",D41="",E41="",F41="",COUNTIF($C$7:$C$46,C41)&gt;1,COUNTIF('記入例_座席集計'!$A$7:$A$26,E41)&lt;&gt;1,AND(F41="有効",COUNTIFS($B$7:$B$46,B41,$F$7:$F$46,"有効")&gt;1)),"要確認","入力済"))</x:f>
      </x:c>
    </x:row>
    <x:row r="42" ht="55" customHeight="1">
      <x:c r="A42" s="20"/>
      <x:c r="B42" s="20"/>
      <x:c r="C42" s="20"/>
      <x:c r="D42" s="20"/>
      <x:c r="E42" s="20"/>
      <x:c r="F42" s="20"/>
      <x:c r="G42" s="20"/>
      <x:c r="H42" s="20"/>
      <x:c r="I42" s="20"/>
      <x:c r="J42" s="4" t="str">
        <x:f>IF(COUNTA(A42:I42)=0,"",IF(OR(A42="",B42="",C42="",D42="",E42="",F42="",COUNTIF($C$7:$C$46,C42)&gt;1,COUNTIF('記入例_座席集計'!$A$7:$A$26,E42)&lt;&gt;1,AND(F42="有効",COUNTIFS($B$7:$B$46,B42,$F$7:$F$46,"有効")&gt;1)),"要確認","入力済"))</x:f>
      </x:c>
    </x:row>
    <x:row r="43" ht="55" customHeight="1">
      <x:c r="A43" s="22"/>
      <x:c r="B43" s="22"/>
      <x:c r="C43" s="22"/>
      <x:c r="D43" s="22"/>
      <x:c r="E43" s="22"/>
      <x:c r="F43" s="22"/>
      <x:c r="G43" s="22"/>
      <x:c r="H43" s="22"/>
      <x:c r="I43" s="22"/>
      <x:c r="J43" s="23" t="str">
        <x:f>IF(COUNTA(A43:I43)=0,"",IF(OR(A43="",B43="",C43="",D43="",E43="",F43="",COUNTIF($C$7:$C$46,C43)&gt;1,COUNTIF('記入例_座席集計'!$A$7:$A$26,E43)&lt;&gt;1,AND(F43="有効",COUNTIFS($B$7:$B$46,B43,$F$7:$F$46,"有効")&gt;1)),"要確認","入力済"))</x:f>
      </x:c>
    </x:row>
    <x:row r="44" ht="55" customHeight="1">
      <x:c r="A44" s="20"/>
      <x:c r="B44" s="20"/>
      <x:c r="C44" s="20"/>
      <x:c r="D44" s="20"/>
      <x:c r="E44" s="20"/>
      <x:c r="F44" s="20"/>
      <x:c r="G44" s="20"/>
      <x:c r="H44" s="20"/>
      <x:c r="I44" s="20"/>
      <x:c r="J44" s="4" t="str">
        <x:f>IF(COUNTA(A44:I44)=0,"",IF(OR(A44="",B44="",C44="",D44="",E44="",F44="",COUNTIF($C$7:$C$46,C44)&gt;1,COUNTIF('記入例_座席集計'!$A$7:$A$26,E44)&lt;&gt;1,AND(F44="有効",COUNTIFS($B$7:$B$46,B44,$F$7:$F$46,"有効")&gt;1)),"要確認","入力済"))</x:f>
      </x:c>
    </x:row>
    <x:row r="45" ht="55" customHeight="1">
      <x:c r="A45" s="22"/>
      <x:c r="B45" s="22"/>
      <x:c r="C45" s="22"/>
      <x:c r="D45" s="22"/>
      <x:c r="E45" s="22"/>
      <x:c r="F45" s="22"/>
      <x:c r="G45" s="22"/>
      <x:c r="H45" s="22"/>
      <x:c r="I45" s="22"/>
      <x:c r="J45" s="23" t="str">
        <x:f>IF(COUNTA(A45:I45)=0,"",IF(OR(A45="",B45="",C45="",D45="",E45="",F45="",COUNTIF($C$7:$C$46,C45)&gt;1,COUNTIF('記入例_座席集計'!$A$7:$A$26,E45)&lt;&gt;1,AND(F45="有効",COUNTIFS($B$7:$B$46,B45,$F$7:$F$46,"有効")&gt;1)),"要確認","入力済"))</x:f>
      </x:c>
    </x:row>
    <x:row r="46" ht="55" customHeight="1">
      <x:c r="A46" s="20"/>
      <x:c r="B46" s="20"/>
      <x:c r="C46" s="20"/>
      <x:c r="D46" s="20"/>
      <x:c r="E46" s="20"/>
      <x:c r="F46" s="20"/>
      <x:c r="G46" s="20"/>
      <x:c r="H46" s="20"/>
      <x:c r="I46" s="20"/>
      <x:c r="J46" s="4" t="str">
        <x:f>IF(COUNTA(A46:I46)=0,"",IF(OR(A46="",B46="",C46="",D46="",E46="",F46="",COUNTIF($C$7:$C$46,C46)&gt;1,COUNTIF('記入例_座席集計'!$A$7:$A$26,E46)&lt;&gt;1,AND(F46="有効",COUNTIFS($B$7:$B$46,B46,$F$7:$F$46,"有効")&gt;1)),"要確認","入力済"))</x:f>
      </x:c>
    </x:row>
  </x:sheetData>
  <x:mergeCells>
    <x:mergeCell ref="A1:J2"/>
    <x:mergeCell ref="A3:J4"/>
  </x:mergeCells>
  <x:conditionalFormatting sqref="J7:J46">
    <x:cfRule type="expression" dxfId="0" priority="1">
      <x:formula>J7="要確認"</x:formula>
    </x:cfRule>
  </x:conditionalFormatting>
  <x:dataValidations count="3">
    <x:dataValidation type="list" sqref="D7:D46">
      <x:formula1>"一般,学生,招待"</x:formula1>
    </x:dataValidation>
    <x:dataValidation type="list" sqref="F7:F46">
      <x:formula1>"有効,無効,確認待ち"</x:formula1>
    </x:dataValidation>
    <x:dataValidation type="list" sqref="I7:I46">
      <x:formula1>"未受付,照合済み,仮記録,競合保留,取消確認済み"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86b575f95ec2436c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12" hidden="0" customWidth="1"/>
    <x:col min="3" max="3" width="12" hidden="0" customWidth="1"/>
    <x:col min="4" max="4" width="12" hidden="0" customWidth="1"/>
    <x:col min="5" max="5" width="14" hidden="0" customWidth="1"/>
    <x:col min="6" max="6" width="22" hidden="0" customWidth="1"/>
    <x:col min="7" max="7" width="12" hidden="0" customWidth="1"/>
    <x:col min="8" max="8" width="16" hidden="0" customWidth="1"/>
    <x:col min="9" max="9" width="13" hidden="0" customWidth="1"/>
    <x:col min="10" max="10" width="22" hidden="0" customWidth="1"/>
    <x:col min="11" max="11" width="40" hidden="0" customWidth="1"/>
    <x:col min="12" max="12" width="12" hidden="0" customWidth="1"/>
    <x:col min="13" max="13" width="14" hidden="0" customWidth="1"/>
    <x:col min="14" max="14" width="12" hidden="0" customWidth="1"/>
    <x:col min="15" max="15" width="14" hidden="0" customWidth="1"/>
  </x:cols>
  <x:sheetData>
    <x:row r="1" ht="24" customHeight="1">
      <x:c r="A1" s="9" t="str">
        <x:v>入退場履歴・記入例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  <x:c r="M1" s="9"/>
      <x:c r="N1" s="9"/>
      <x:c r="O1" s="9"/>
    </x:row>
    <x:row r="2" ht="24" customHeight="1">
      <x:c r="A2" s="9"/>
      <x:c r="B2" s="9"/>
      <x:c r="C2" s="9"/>
      <x:c r="D2" s="9"/>
      <x:c r="E2" s="9"/>
      <x:c r="F2" s="9"/>
      <x:c r="G2" s="9"/>
      <x:c r="H2" s="9"/>
      <x:c r="I2" s="9"/>
      <x:c r="J2" s="9"/>
      <x:c r="K2" s="9"/>
      <x:c r="L2" s="9"/>
      <x:c r="M2" s="9"/>
      <x:c r="N2" s="9"/>
      <x:c r="O2" s="9"/>
    </x:row>
    <x:row r="3" ht="25" customHeight="1">
      <x:c r="A3" s="13" t="str">
        <x:v>1回の実際の入退場につき1行。仮記録を照合しても履歴ID・入退場時刻は変えず、新規の初回入場行を追加しません。
青文字は入力、L:Oは数式。確認者と確定時刻の入力は責任者が行い、変更前の状態は照合シートへ残してください。</x:v>
      </x:c>
      <x:c r="B3" s="13"/>
      <x:c r="C3" s="13"/>
      <x:c r="D3" s="13"/>
      <x:c r="E3" s="13"/>
      <x:c r="F3" s="13"/>
      <x:c r="G3" s="13"/>
      <x:c r="H3" s="13"/>
      <x:c r="I3" s="13"/>
      <x:c r="J3" s="13"/>
      <x:c r="K3" s="13"/>
      <x:c r="L3" s="13"/>
      <x:c r="M3" s="13"/>
      <x:c r="N3" s="13"/>
      <x:c r="O3" s="13"/>
    </x:row>
    <x:row r="4" ht="25" customHeight="1">
      <x:c r="A4" s="13"/>
      <x:c r="B4" s="13"/>
      <x:c r="C4" s="13"/>
      <x:c r="D4" s="13"/>
      <x:c r="E4" s="13"/>
      <x:c r="F4" s="13"/>
      <x:c r="G4" s="13"/>
      <x:c r="H4" s="13"/>
      <x:c r="I4" s="13"/>
      <x:c r="J4" s="13"/>
      <x:c r="K4" s="13"/>
      <x:c r="L4" s="13"/>
      <x:c r="M4" s="13"/>
      <x:c r="N4" s="13"/>
      <x:c r="O4" s="13"/>
    </x:row>
    <x:row r="5" ht="25" customHeight="1">
      <x:c r="A5" s="4"/>
      <x:c r="B5" s="4"/>
      <x:c r="C5" s="4"/>
      <x:c r="D5" s="4"/>
      <x:c r="E5" s="4"/>
      <x:c r="F5" s="4"/>
      <x:c r="G5" s="4"/>
      <x:c r="H5" s="4"/>
      <x:c r="I5" s="4"/>
      <x:c r="J5" s="4"/>
      <x:c r="K5" s="4"/>
      <x:c r="L5" s="4"/>
      <x:c r="M5" s="4"/>
      <x:c r="N5" s="4"/>
      <x:c r="O5" s="4"/>
    </x:row>
    <x:row r="6" ht="34" customHeight="1">
      <x:c r="A6" s="17" t="str">
        <x:v>履歴ID</x:v>
      </x:c>
      <x:c r="B6" s="17" t="str">
        <x:v>申込ID</x:v>
      </x:c>
      <x:c r="C6" s="17" t="str">
        <x:v>参加者ID</x:v>
      </x:c>
      <x:c r="D6" s="17" t="str">
        <x:v>券ID</x:v>
      </x:c>
      <x:c r="E6" s="17" t="str">
        <x:v>処理区分</x:v>
      </x:c>
      <x:c r="F6" s="17" t="str">
        <x:v>入退場時刻</x:v>
      </x:c>
      <x:c r="G6" s="17" t="str">
        <x:v>受付端末</x:v>
      </x:c>
      <x:c r="H6" s="17" t="str">
        <x:v>照合状態</x:v>
      </x:c>
      <x:c r="I6" s="17" t="str">
        <x:v>確認者</x:v>
      </x:c>
      <x:c r="J6" s="17" t="str">
        <x:v>照合確定時刻</x:v>
      </x:c>
      <x:c r="K6" s="17" t="str">
        <x:v>根拠・引継ぎ</x:v>
      </x:c>
      <x:c r="L6" s="17" t="str">
        <x:v>入力点検</x:v>
      </x:c>
      <x:c r="M6" s="17" t="str">
        <x:v>初回来場計上</x:v>
      </x:c>
      <x:c r="N6" s="17" t="str">
        <x:v>在場増減</x:v>
      </x:c>
      <x:c r="O6" s="17" t="str">
        <x:v>再入場計上</x:v>
      </x:c>
    </x:row>
    <x:row r="7" ht="45" customHeight="1">
      <x:c r="A7" s="22" t="str">
        <x:v>L001</x:v>
      </x:c>
      <x:c r="B7" s="22" t="str">
        <x:v>A001</x:v>
      </x:c>
      <x:c r="C7" s="22" t="str">
        <x:v>P001</x:v>
      </x:c>
      <x:c r="D7" s="22" t="str">
        <x:v>T001</x:v>
      </x:c>
      <x:c r="E7" s="22" t="str">
        <x:v>初回入場</x:v>
      </x:c>
      <x:c r="F7" s="28" t="n">
        <x:v>46305.53472222222</x:v>
      </x:c>
      <x:c r="G7" s="22" t="str">
        <x:v>D01</x:v>
      </x:c>
      <x:c r="H7" s="22" t="str">
        <x:v>照合済み</x:v>
      </x:c>
      <x:c r="I7" s="22" t="str">
        <x:v>C01</x:v>
      </x:c>
      <x:c r="J7" s="28" t="n">
        <x:v>46305.53472222222</x:v>
      </x:c>
      <x:c r="K7" s="22" t="str">
        <x:v>有効券と未入場を照合。</x:v>
      </x:c>
      <x:c r="L7" s="23" t="str">
        <x:f>IF(COUNTA(A7:K7)=0,"",IF(OR(AND(E7&lt;&gt;"初回入場",E7&lt;&gt;"退場",E7&lt;&gt;"再入場"),AND(H7&lt;&gt;"仮記録",H7&lt;&gt;"照合済み",H7&lt;&gt;"競合保留"),A7="",B7="",C7="",D7="",E7="",F7="",G7="",H7="",COUNTIF($A$7:$A$106,A7)&gt;1,COUNTIFS('記入例_受付'!$C$7:$C$46,D7,'記入例_受付'!$F$7:$F$46,"有効")&lt;&gt;1,COUNTIFS('記入例_受付'!$A$7:$A$46,B7,'記入例_受付'!$B$7:$B$46,C7,'記入例_受付'!$C$7:$C$46,D7)&lt;&gt;1,AND(H7="照合済み",OR(I7="",J7="",J7&lt;F7)),AND(E7="初回入場",COUNTIFS($D$7:$D$106,D7,$E$7:$E$106,"初回入場")&gt;1)),"要確認","入力済"))</x:f>
        <x:v>入力済</x:v>
      </x:c>
      <x:c r="M7" s="23" t="n">
        <x:f>IF(AND(L7="入力済",H7="照合済み",E7="初回入場"),1,0)</x:f>
        <x:v>1</x:v>
      </x:c>
      <x:c r="N7" s="23" t="n">
        <x:f>IF(AND(L7="入力済",H7="照合済み"),IF(OR(E7="初回入場",E7="再入場"),1,IF(E7="退場",-1,0)),0)</x:f>
        <x:v>1</x:v>
      </x:c>
      <x:c r="O7" s="23" t="n">
        <x:f>IF(AND(L7="入力済",H7="照合済み",E7="再入場"),1,0)</x:f>
        <x:v>0</x:v>
      </x:c>
    </x:row>
    <x:row r="8" ht="45" customHeight="1">
      <x:c r="A8" s="20" t="str">
        <x:v>L002</x:v>
      </x:c>
      <x:c r="B8" s="20" t="str">
        <x:v>A001</x:v>
      </x:c>
      <x:c r="C8" s="20" t="str">
        <x:v>P001</x:v>
      </x:c>
      <x:c r="D8" s="20" t="str">
        <x:v>T001</x:v>
      </x:c>
      <x:c r="E8" s="20" t="str">
        <x:v>退場</x:v>
      </x:c>
      <x:c r="F8" s="26" t="n">
        <x:v>46305.538194444445</x:v>
      </x:c>
      <x:c r="G8" s="20" t="str">
        <x:v>D01</x:v>
      </x:c>
      <x:c r="H8" s="20" t="str">
        <x:v>照合済み</x:v>
      </x:c>
      <x:c r="I8" s="20" t="str">
        <x:v>C01</x:v>
      </x:c>
      <x:c r="J8" s="26" t="n">
        <x:v>46305.538194444445</x:v>
      </x:c>
      <x:c r="K8" s="20" t="str">
        <x:v>L001の入場を確認。再入場可として退場を記録。</x:v>
      </x:c>
      <x:c r="L8" s="4" t="str">
        <x:f>IF(COUNTA(A8:K8)=0,"",IF(OR(AND(E8&lt;&gt;"初回入場",E8&lt;&gt;"退場",E8&lt;&gt;"再入場"),AND(H8&lt;&gt;"仮記録",H8&lt;&gt;"照合済み",H8&lt;&gt;"競合保留"),A8="",B8="",C8="",D8="",E8="",F8="",G8="",H8="",COUNTIF($A$7:$A$106,A8)&gt;1,COUNTIFS('記入例_受付'!$C$7:$C$46,D8,'記入例_受付'!$F$7:$F$46,"有効")&lt;&gt;1,COUNTIFS('記入例_受付'!$A$7:$A$46,B8,'記入例_受付'!$B$7:$B$46,C8,'記入例_受付'!$C$7:$C$46,D8)&lt;&gt;1,AND(H8="照合済み",OR(I8="",J8="",J8&lt;F8)),AND(E8="初回入場",COUNTIFS($D$7:$D$106,D8,$E$7:$E$106,"初回入場")&gt;1)),"要確認","入力済"))</x:f>
        <x:v>入力済</x:v>
      </x:c>
      <x:c r="M8" s="4" t="n">
        <x:f>IF(AND(L8="入力済",H8="照合済み",E8="初回入場"),1,0)</x:f>
        <x:v>0</x:v>
      </x:c>
      <x:c r="N8" s="4" t="n">
        <x:f>IF(AND(L8="入力済",H8="照合済み"),IF(OR(E8="初回入場",E8="再入場"),1,IF(E8="退場",-1,0)),0)</x:f>
        <x:v>-1</x:v>
      </x:c>
      <x:c r="O8" s="4" t="n">
        <x:f>IF(AND(L8="入力済",H8="照合済み",E8="再入場"),1,0)</x:f>
        <x:v>0</x:v>
      </x:c>
    </x:row>
    <x:row r="9" ht="45" customHeight="1">
      <x:c r="A9" s="22" t="str">
        <x:v>L003</x:v>
      </x:c>
      <x:c r="B9" s="22" t="str">
        <x:v>A001</x:v>
      </x:c>
      <x:c r="C9" s="22" t="str">
        <x:v>P001</x:v>
      </x:c>
      <x:c r="D9" s="22" t="str">
        <x:v>T001</x:v>
      </x:c>
      <x:c r="E9" s="22" t="str">
        <x:v>再入場</x:v>
      </x:c>
      <x:c r="F9" s="28" t="n">
        <x:v>46305.541666666664</x:v>
      </x:c>
      <x:c r="G9" s="22" t="str">
        <x:v>D01</x:v>
      </x:c>
      <x:c r="H9" s="22" t="str">
        <x:v>照合済み</x:v>
      </x:c>
      <x:c r="I9" s="22" t="str">
        <x:v>C01</x:v>
      </x:c>
      <x:c r="J9" s="28" t="n">
        <x:v>46305.541666666664</x:v>
      </x:c>
      <x:c r="K9" s="22" t="str">
        <x:v>L002の退場と同じ券の再入場許可を確認。</x:v>
      </x:c>
      <x:c r="L9" s="23" t="str">
        <x:f>IF(COUNTA(A9:K9)=0,"",IF(OR(AND(E9&lt;&gt;"初回入場",E9&lt;&gt;"退場",E9&lt;&gt;"再入場"),AND(H9&lt;&gt;"仮記録",H9&lt;&gt;"照合済み",H9&lt;&gt;"競合保留"),A9="",B9="",C9="",D9="",E9="",F9="",G9="",H9="",COUNTIF($A$7:$A$106,A9)&gt;1,COUNTIFS('記入例_受付'!$C$7:$C$46,D9,'記入例_受付'!$F$7:$F$46,"有効")&lt;&gt;1,COUNTIFS('記入例_受付'!$A$7:$A$46,B9,'記入例_受付'!$B$7:$B$46,C9,'記入例_受付'!$C$7:$C$46,D9)&lt;&gt;1,AND(H9="照合済み",OR(I9="",J9="",J9&lt;F9)),AND(E9="初回入場",COUNTIFS($D$7:$D$106,D9,$E$7:$E$106,"初回入場")&gt;1)),"要確認","入力済"))</x:f>
        <x:v>入力済</x:v>
      </x:c>
      <x:c r="M9" s="23" t="n">
        <x:f>IF(AND(L9="入力済",H9="照合済み",E9="初回入場"),1,0)</x:f>
        <x:v>0</x:v>
      </x:c>
      <x:c r="N9" s="23" t="n">
        <x:f>IF(AND(L9="入力済",H9="照合済み"),IF(OR(E9="初回入場",E9="再入場"),1,IF(E9="退場",-1,0)),0)</x:f>
        <x:v>1</x:v>
      </x:c>
      <x:c r="O9" s="23" t="n">
        <x:f>IF(AND(L9="入力済",H9="照合済み",E9="再入場"),1,0)</x:f>
        <x:v>1</x:v>
      </x:c>
    </x:row>
    <x:row r="10" ht="45" customHeight="1">
      <x:c r="A10" s="20" t="str">
        <x:v>L004</x:v>
      </x:c>
      <x:c r="B10" s="20" t="str">
        <x:v>A001</x:v>
      </x:c>
      <x:c r="C10" s="20" t="str">
        <x:v>P002</x:v>
      </x:c>
      <x:c r="D10" s="20" t="str">
        <x:v>T002</x:v>
      </x:c>
      <x:c r="E10" s="20" t="str">
        <x:v>初回入場</x:v>
      </x:c>
      <x:c r="F10" s="26" t="n">
        <x:v>46305.54305555556</x:v>
      </x:c>
      <x:c r="G10" s="20" t="str">
        <x:v>D01</x:v>
      </x:c>
      <x:c r="H10" s="20" t="str">
        <x:v>照合済み</x:v>
      </x:c>
      <x:c r="I10" s="20" t="str">
        <x:v>C03</x:v>
      </x:c>
      <x:c r="J10" s="26" t="n">
        <x:v>46305.54305555556</x:v>
      </x:c>
      <x:c r="K10" s="20" t="str">
        <x:v>D02停止後、未送信履歴がないことを確認。D01で有効券・未入場を照合して受付。13:15の両端末照合はC005。</x:v>
      </x:c>
      <x:c r="L10" s="4" t="str">
        <x:f>IF(COUNTA(A10:K10)=0,"",IF(OR(AND(E10&lt;&gt;"初回入場",E10&lt;&gt;"退場",E10&lt;&gt;"再入場"),AND(H10&lt;&gt;"仮記録",H10&lt;&gt;"照合済み",H10&lt;&gt;"競合保留"),A10="",B10="",C10="",D10="",E10="",F10="",G10="",H10="",COUNTIF($A$7:$A$106,A10)&gt;1,COUNTIFS('記入例_受付'!$C$7:$C$46,D10,'記入例_受付'!$F$7:$F$46,"有効")&lt;&gt;1,COUNTIFS('記入例_受付'!$A$7:$A$46,B10,'記入例_受付'!$B$7:$B$46,C10,'記入例_受付'!$C$7:$C$46,D10)&lt;&gt;1,AND(H10="照合済み",OR(I10="",J10="",J10&lt;F10)),AND(E10="初回入場",COUNTIFS($D$7:$D$106,D10,$E$7:$E$106,"初回入場")&gt;1)),"要確認","入力済"))</x:f>
        <x:v>入力済</x:v>
      </x:c>
      <x:c r="M10" s="4" t="n">
        <x:f>IF(AND(L10="入力済",H10="照合済み",E10="初回入場"),1,0)</x:f>
        <x:v>1</x:v>
      </x:c>
      <x:c r="N10" s="4" t="n">
        <x:f>IF(AND(L10="入力済",H10="照合済み"),IF(OR(E10="初回入場",E10="再入場"),1,IF(E10="退場",-1,0)),0)</x:f>
        <x:v>1</x:v>
      </x:c>
      <x:c r="O10" s="4" t="n">
        <x:f>IF(AND(L10="入力済",H10="照合済み",E10="再入場"),1,0)</x:f>
        <x:v>0</x:v>
      </x:c>
    </x:row>
    <x:row r="11" ht="45" customHeight="1">
      <x:c r="A11" s="22"/>
      <x:c r="B11" s="22"/>
      <x:c r="C11" s="22"/>
      <x:c r="D11" s="22"/>
      <x:c r="E11" s="22"/>
      <x:c r="F11" s="28"/>
      <x:c r="G11" s="22"/>
      <x:c r="H11" s="22"/>
      <x:c r="I11" s="22"/>
      <x:c r="J11" s="28"/>
      <x:c r="K11" s="22"/>
      <x:c r="L11" s="23" t="str">
        <x:f>IF(COUNTA(A11:K11)=0,"",IF(OR(AND(E11&lt;&gt;"初回入場",E11&lt;&gt;"退場",E11&lt;&gt;"再入場"),AND(H11&lt;&gt;"仮記録",H11&lt;&gt;"照合済み",H11&lt;&gt;"競合保留"),A11="",B11="",C11="",D11="",E11="",F11="",G11="",H11="",COUNTIF($A$7:$A$106,A11)&gt;1,COUNTIFS('記入例_受付'!$C$7:$C$46,D11,'記入例_受付'!$F$7:$F$46,"有効")&lt;&gt;1,COUNTIFS('記入例_受付'!$A$7:$A$46,B11,'記入例_受付'!$B$7:$B$46,C11,'記入例_受付'!$C$7:$C$46,D11)&lt;&gt;1,AND(H11="照合済み",OR(I11="",J11="",J11&lt;F11)),AND(E11="初回入場",COUNTIFS($D$7:$D$106,D11,$E$7:$E$106,"初回入場")&gt;1)),"要確認","入力済"))</x:f>
      </x:c>
      <x:c r="M11" s="23" t="n">
        <x:f>IF(AND(L11="入力済",H11="照合済み",E11="初回入場"),1,0)</x:f>
        <x:v>0</x:v>
      </x:c>
      <x:c r="N11" s="23" t="n">
        <x:f>IF(AND(L11="入力済",H11="照合済み"),IF(OR(E11="初回入場",E11="再入場"),1,IF(E11="退場",-1,0)),0)</x:f>
        <x:v>0</x:v>
      </x:c>
      <x:c r="O11" s="23" t="n">
        <x:f>IF(AND(L11="入力済",H11="照合済み",E11="再入場"),1,0)</x:f>
        <x:v>0</x:v>
      </x:c>
    </x:row>
    <x:row r="12" ht="45" customHeight="1">
      <x:c r="A12" s="20"/>
      <x:c r="B12" s="20"/>
      <x:c r="C12" s="20"/>
      <x:c r="D12" s="20"/>
      <x:c r="E12" s="20"/>
      <x:c r="F12" s="26"/>
      <x:c r="G12" s="20"/>
      <x:c r="H12" s="20"/>
      <x:c r="I12" s="20"/>
      <x:c r="J12" s="26"/>
      <x:c r="K12" s="20"/>
      <x:c r="L12" s="4" t="str">
        <x:f>IF(COUNTA(A12:K12)=0,"",IF(OR(AND(E12&lt;&gt;"初回入場",E12&lt;&gt;"退場",E12&lt;&gt;"再入場"),AND(H12&lt;&gt;"仮記録",H12&lt;&gt;"照合済み",H12&lt;&gt;"競合保留"),A12="",B12="",C12="",D12="",E12="",F12="",G12="",H12="",COUNTIF($A$7:$A$106,A12)&gt;1,COUNTIFS('記入例_受付'!$C$7:$C$46,D12,'記入例_受付'!$F$7:$F$46,"有効")&lt;&gt;1,COUNTIFS('記入例_受付'!$A$7:$A$46,B12,'記入例_受付'!$B$7:$B$46,C12,'記入例_受付'!$C$7:$C$46,D12)&lt;&gt;1,AND(H12="照合済み",OR(I12="",J12="",J12&lt;F12)),AND(E12="初回入場",COUNTIFS($D$7:$D$106,D12,$E$7:$E$106,"初回入場")&gt;1)),"要確認","入力済"))</x:f>
      </x:c>
      <x:c r="M12" s="4" t="n">
        <x:f>IF(AND(L12="入力済",H12="照合済み",E12="初回入場"),1,0)</x:f>
        <x:v>0</x:v>
      </x:c>
      <x:c r="N12" s="4" t="n">
        <x:f>IF(AND(L12="入力済",H12="照合済み"),IF(OR(E12="初回入場",E12="再入場"),1,IF(E12="退場",-1,0)),0)</x:f>
        <x:v>0</x:v>
      </x:c>
      <x:c r="O12" s="4" t="n">
        <x:f>IF(AND(L12="入力済",H12="照合済み",E12="再入場"),1,0)</x:f>
        <x:v>0</x:v>
      </x:c>
    </x:row>
    <x:row r="13" ht="45" customHeight="1">
      <x:c r="A13" s="22"/>
      <x:c r="B13" s="22"/>
      <x:c r="C13" s="22"/>
      <x:c r="D13" s="22"/>
      <x:c r="E13" s="22"/>
      <x:c r="F13" s="28"/>
      <x:c r="G13" s="22"/>
      <x:c r="H13" s="22"/>
      <x:c r="I13" s="22"/>
      <x:c r="J13" s="28"/>
      <x:c r="K13" s="22"/>
      <x:c r="L13" s="23" t="str">
        <x:f>IF(COUNTA(A13:K13)=0,"",IF(OR(AND(E13&lt;&gt;"初回入場",E13&lt;&gt;"退場",E13&lt;&gt;"再入場"),AND(H13&lt;&gt;"仮記録",H13&lt;&gt;"照合済み",H13&lt;&gt;"競合保留"),A13="",B13="",C13="",D13="",E13="",F13="",G13="",H13="",COUNTIF($A$7:$A$106,A13)&gt;1,COUNTIFS('記入例_受付'!$C$7:$C$46,D13,'記入例_受付'!$F$7:$F$46,"有効")&lt;&gt;1,COUNTIFS('記入例_受付'!$A$7:$A$46,B13,'記入例_受付'!$B$7:$B$46,C13,'記入例_受付'!$C$7:$C$46,D13)&lt;&gt;1,AND(H13="照合済み",OR(I13="",J13="",J13&lt;F13)),AND(E13="初回入場",COUNTIFS($D$7:$D$106,D13,$E$7:$E$106,"初回入場")&gt;1)),"要確認","入力済"))</x:f>
      </x:c>
      <x:c r="M13" s="23" t="n">
        <x:f>IF(AND(L13="入力済",H13="照合済み",E13="初回入場"),1,0)</x:f>
        <x:v>0</x:v>
      </x:c>
      <x:c r="N13" s="23" t="n">
        <x:f>IF(AND(L13="入力済",H13="照合済み"),IF(OR(E13="初回入場",E13="再入場"),1,IF(E13="退場",-1,0)),0)</x:f>
        <x:v>0</x:v>
      </x:c>
      <x:c r="O13" s="23" t="n">
        <x:f>IF(AND(L13="入力済",H13="照合済み",E13="再入場"),1,0)</x:f>
        <x:v>0</x:v>
      </x:c>
    </x:row>
    <x:row r="14" ht="45" customHeight="1">
      <x:c r="A14" s="20"/>
      <x:c r="B14" s="20"/>
      <x:c r="C14" s="20"/>
      <x:c r="D14" s="20"/>
      <x:c r="E14" s="20"/>
      <x:c r="F14" s="26"/>
      <x:c r="G14" s="20"/>
      <x:c r="H14" s="20"/>
      <x:c r="I14" s="20"/>
      <x:c r="J14" s="26"/>
      <x:c r="K14" s="20"/>
      <x:c r="L14" s="4" t="str">
        <x:f>IF(COUNTA(A14:K14)=0,"",IF(OR(AND(E14&lt;&gt;"初回入場",E14&lt;&gt;"退場",E14&lt;&gt;"再入場"),AND(H14&lt;&gt;"仮記録",H14&lt;&gt;"照合済み",H14&lt;&gt;"競合保留"),A14="",B14="",C14="",D14="",E14="",F14="",G14="",H14="",COUNTIF($A$7:$A$106,A14)&gt;1,COUNTIFS('記入例_受付'!$C$7:$C$46,D14,'記入例_受付'!$F$7:$F$46,"有効")&lt;&gt;1,COUNTIFS('記入例_受付'!$A$7:$A$46,B14,'記入例_受付'!$B$7:$B$46,C14,'記入例_受付'!$C$7:$C$46,D14)&lt;&gt;1,AND(H14="照合済み",OR(I14="",J14="",J14&lt;F14)),AND(E14="初回入場",COUNTIFS($D$7:$D$106,D14,$E$7:$E$106,"初回入場")&gt;1)),"要確認","入力済"))</x:f>
      </x:c>
      <x:c r="M14" s="4" t="n">
        <x:f>IF(AND(L14="入力済",H14="照合済み",E14="初回入場"),1,0)</x:f>
        <x:v>0</x:v>
      </x:c>
      <x:c r="N14" s="4" t="n">
        <x:f>IF(AND(L14="入力済",H14="照合済み"),IF(OR(E14="初回入場",E14="再入場"),1,IF(E14="退場",-1,0)),0)</x:f>
        <x:v>0</x:v>
      </x:c>
      <x:c r="O14" s="4" t="n">
        <x:f>IF(AND(L14="入力済",H14="照合済み",E14="再入場"),1,0)</x:f>
        <x:v>0</x:v>
      </x:c>
    </x:row>
    <x:row r="15" ht="45" customHeight="1">
      <x:c r="A15" s="22"/>
      <x:c r="B15" s="22"/>
      <x:c r="C15" s="22"/>
      <x:c r="D15" s="22"/>
      <x:c r="E15" s="22"/>
      <x:c r="F15" s="28"/>
      <x:c r="G15" s="22"/>
      <x:c r="H15" s="22"/>
      <x:c r="I15" s="22"/>
      <x:c r="J15" s="28"/>
      <x:c r="K15" s="22"/>
      <x:c r="L15" s="23" t="str">
        <x:f>IF(COUNTA(A15:K15)=0,"",IF(OR(AND(E15&lt;&gt;"初回入場",E15&lt;&gt;"退場",E15&lt;&gt;"再入場"),AND(H15&lt;&gt;"仮記録",H15&lt;&gt;"照合済み",H15&lt;&gt;"競合保留"),A15="",B15="",C15="",D15="",E15="",F15="",G15="",H15="",COUNTIF($A$7:$A$106,A15)&gt;1,COUNTIFS('記入例_受付'!$C$7:$C$46,D15,'記入例_受付'!$F$7:$F$46,"有効")&lt;&gt;1,COUNTIFS('記入例_受付'!$A$7:$A$46,B15,'記入例_受付'!$B$7:$B$46,C15,'記入例_受付'!$C$7:$C$46,D15)&lt;&gt;1,AND(H15="照合済み",OR(I15="",J15="",J15&lt;F15)),AND(E15="初回入場",COUNTIFS($D$7:$D$106,D15,$E$7:$E$106,"初回入場")&gt;1)),"要確認","入力済"))</x:f>
      </x:c>
      <x:c r="M15" s="23" t="n">
        <x:f>IF(AND(L15="入力済",H15="照合済み",E15="初回入場"),1,0)</x:f>
        <x:v>0</x:v>
      </x:c>
      <x:c r="N15" s="23" t="n">
        <x:f>IF(AND(L15="入力済",H15="照合済み"),IF(OR(E15="初回入場",E15="再入場"),1,IF(E15="退場",-1,0)),0)</x:f>
        <x:v>0</x:v>
      </x:c>
      <x:c r="O15" s="23" t="n">
        <x:f>IF(AND(L15="入力済",H15="照合済み",E15="再入場"),1,0)</x:f>
        <x:v>0</x:v>
      </x:c>
    </x:row>
    <x:row r="16" ht="45" customHeight="1">
      <x:c r="A16" s="20"/>
      <x:c r="B16" s="20"/>
      <x:c r="C16" s="20"/>
      <x:c r="D16" s="20"/>
      <x:c r="E16" s="20"/>
      <x:c r="F16" s="26"/>
      <x:c r="G16" s="20"/>
      <x:c r="H16" s="20"/>
      <x:c r="I16" s="20"/>
      <x:c r="J16" s="26"/>
      <x:c r="K16" s="20"/>
      <x:c r="L16" s="4" t="str">
        <x:f>IF(COUNTA(A16:K16)=0,"",IF(OR(AND(E16&lt;&gt;"初回入場",E16&lt;&gt;"退場",E16&lt;&gt;"再入場"),AND(H16&lt;&gt;"仮記録",H16&lt;&gt;"照合済み",H16&lt;&gt;"競合保留"),A16="",B16="",C16="",D16="",E16="",F16="",G16="",H16="",COUNTIF($A$7:$A$106,A16)&gt;1,COUNTIFS('記入例_受付'!$C$7:$C$46,D16,'記入例_受付'!$F$7:$F$46,"有効")&lt;&gt;1,COUNTIFS('記入例_受付'!$A$7:$A$46,B16,'記入例_受付'!$B$7:$B$46,C16,'記入例_受付'!$C$7:$C$46,D16)&lt;&gt;1,AND(H16="照合済み",OR(I16="",J16="",J16&lt;F16)),AND(E16="初回入場",COUNTIFS($D$7:$D$106,D16,$E$7:$E$106,"初回入場")&gt;1)),"要確認","入力済"))</x:f>
      </x:c>
      <x:c r="M16" s="4" t="n">
        <x:f>IF(AND(L16="入力済",H16="照合済み",E16="初回入場"),1,0)</x:f>
        <x:v>0</x:v>
      </x:c>
      <x:c r="N16" s="4" t="n">
        <x:f>IF(AND(L16="入力済",H16="照合済み"),IF(OR(E16="初回入場",E16="再入場"),1,IF(E16="退場",-1,0)),0)</x:f>
        <x:v>0</x:v>
      </x:c>
      <x:c r="O16" s="4" t="n">
        <x:f>IF(AND(L16="入力済",H16="照合済み",E16="再入場"),1,0)</x:f>
        <x:v>0</x:v>
      </x:c>
    </x:row>
    <x:row r="17" ht="45" customHeight="1">
      <x:c r="A17" s="22"/>
      <x:c r="B17" s="22"/>
      <x:c r="C17" s="22"/>
      <x:c r="D17" s="22"/>
      <x:c r="E17" s="22"/>
      <x:c r="F17" s="28"/>
      <x:c r="G17" s="22"/>
      <x:c r="H17" s="22"/>
      <x:c r="I17" s="22"/>
      <x:c r="J17" s="28"/>
      <x:c r="K17" s="22"/>
      <x:c r="L17" s="23" t="str">
        <x:f>IF(COUNTA(A17:K17)=0,"",IF(OR(AND(E17&lt;&gt;"初回入場",E17&lt;&gt;"退場",E17&lt;&gt;"再入場"),AND(H17&lt;&gt;"仮記録",H17&lt;&gt;"照合済み",H17&lt;&gt;"競合保留"),A17="",B17="",C17="",D17="",E17="",F17="",G17="",H17="",COUNTIF($A$7:$A$106,A17)&gt;1,COUNTIFS('記入例_受付'!$C$7:$C$46,D17,'記入例_受付'!$F$7:$F$46,"有効")&lt;&gt;1,COUNTIFS('記入例_受付'!$A$7:$A$46,B17,'記入例_受付'!$B$7:$B$46,C17,'記入例_受付'!$C$7:$C$46,D17)&lt;&gt;1,AND(H17="照合済み",OR(I17="",J17="",J17&lt;F17)),AND(E17="初回入場",COUNTIFS($D$7:$D$106,D17,$E$7:$E$106,"初回入場")&gt;1)),"要確認","入力済"))</x:f>
      </x:c>
      <x:c r="M17" s="23" t="n">
        <x:f>IF(AND(L17="入力済",H17="照合済み",E17="初回入場"),1,0)</x:f>
        <x:v>0</x:v>
      </x:c>
      <x:c r="N17" s="23" t="n">
        <x:f>IF(AND(L17="入力済",H17="照合済み"),IF(OR(E17="初回入場",E17="再入場"),1,IF(E17="退場",-1,0)),0)</x:f>
        <x:v>0</x:v>
      </x:c>
      <x:c r="O17" s="23" t="n">
        <x:f>IF(AND(L17="入力済",H17="照合済み",E17="再入場"),1,0)</x:f>
        <x:v>0</x:v>
      </x:c>
    </x:row>
    <x:row r="18" ht="45" customHeight="1">
      <x:c r="A18" s="20"/>
      <x:c r="B18" s="20"/>
      <x:c r="C18" s="20"/>
      <x:c r="D18" s="20"/>
      <x:c r="E18" s="20"/>
      <x:c r="F18" s="26"/>
      <x:c r="G18" s="20"/>
      <x:c r="H18" s="20"/>
      <x:c r="I18" s="20"/>
      <x:c r="J18" s="26"/>
      <x:c r="K18" s="20"/>
      <x:c r="L18" s="4" t="str">
        <x:f>IF(COUNTA(A18:K18)=0,"",IF(OR(AND(E18&lt;&gt;"初回入場",E18&lt;&gt;"退場",E18&lt;&gt;"再入場"),AND(H18&lt;&gt;"仮記録",H18&lt;&gt;"照合済み",H18&lt;&gt;"競合保留"),A18="",B18="",C18="",D18="",E18="",F18="",G18="",H18="",COUNTIF($A$7:$A$106,A18)&gt;1,COUNTIFS('記入例_受付'!$C$7:$C$46,D18,'記入例_受付'!$F$7:$F$46,"有効")&lt;&gt;1,COUNTIFS('記入例_受付'!$A$7:$A$46,B18,'記入例_受付'!$B$7:$B$46,C18,'記入例_受付'!$C$7:$C$46,D18)&lt;&gt;1,AND(H18="照合済み",OR(I18="",J18="",J18&lt;F18)),AND(E18="初回入場",COUNTIFS($D$7:$D$106,D18,$E$7:$E$106,"初回入場")&gt;1)),"要確認","入力済"))</x:f>
      </x:c>
      <x:c r="M18" s="4" t="n">
        <x:f>IF(AND(L18="入力済",H18="照合済み",E18="初回入場"),1,0)</x:f>
        <x:v>0</x:v>
      </x:c>
      <x:c r="N18" s="4" t="n">
        <x:f>IF(AND(L18="入力済",H18="照合済み"),IF(OR(E18="初回入場",E18="再入場"),1,IF(E18="退場",-1,0)),0)</x:f>
        <x:v>0</x:v>
      </x:c>
      <x:c r="O18" s="4" t="n">
        <x:f>IF(AND(L18="入力済",H18="照合済み",E18="再入場"),1,0)</x:f>
        <x:v>0</x:v>
      </x:c>
    </x:row>
    <x:row r="19" ht="45" customHeight="1">
      <x:c r="A19" s="22"/>
      <x:c r="B19" s="22"/>
      <x:c r="C19" s="22"/>
      <x:c r="D19" s="22"/>
      <x:c r="E19" s="22"/>
      <x:c r="F19" s="28"/>
      <x:c r="G19" s="22"/>
      <x:c r="H19" s="22"/>
      <x:c r="I19" s="22"/>
      <x:c r="J19" s="28"/>
      <x:c r="K19" s="22"/>
      <x:c r="L19" s="23" t="str">
        <x:f>IF(COUNTA(A19:K19)=0,"",IF(OR(AND(E19&lt;&gt;"初回入場",E19&lt;&gt;"退場",E19&lt;&gt;"再入場"),AND(H19&lt;&gt;"仮記録",H19&lt;&gt;"照合済み",H19&lt;&gt;"競合保留"),A19="",B19="",C19="",D19="",E19="",F19="",G19="",H19="",COUNTIF($A$7:$A$106,A19)&gt;1,COUNTIFS('記入例_受付'!$C$7:$C$46,D19,'記入例_受付'!$F$7:$F$46,"有効")&lt;&gt;1,COUNTIFS('記入例_受付'!$A$7:$A$46,B19,'記入例_受付'!$B$7:$B$46,C19,'記入例_受付'!$C$7:$C$46,D19)&lt;&gt;1,AND(H19="照合済み",OR(I19="",J19="",J19&lt;F19)),AND(E19="初回入場",COUNTIFS($D$7:$D$106,D19,$E$7:$E$106,"初回入場")&gt;1)),"要確認","入力済"))</x:f>
      </x:c>
      <x:c r="M19" s="23" t="n">
        <x:f>IF(AND(L19="入力済",H19="照合済み",E19="初回入場"),1,0)</x:f>
        <x:v>0</x:v>
      </x:c>
      <x:c r="N19" s="23" t="n">
        <x:f>IF(AND(L19="入力済",H19="照合済み"),IF(OR(E19="初回入場",E19="再入場"),1,IF(E19="退場",-1,0)),0)</x:f>
        <x:v>0</x:v>
      </x:c>
      <x:c r="O19" s="23" t="n">
        <x:f>IF(AND(L19="入力済",H19="照合済み",E19="再入場"),1,0)</x:f>
        <x:v>0</x:v>
      </x:c>
    </x:row>
    <x:row r="20" ht="45" customHeight="1">
      <x:c r="A20" s="20"/>
      <x:c r="B20" s="20"/>
      <x:c r="C20" s="20"/>
      <x:c r="D20" s="20"/>
      <x:c r="E20" s="20"/>
      <x:c r="F20" s="26"/>
      <x:c r="G20" s="20"/>
      <x:c r="H20" s="20"/>
      <x:c r="I20" s="20"/>
      <x:c r="J20" s="26"/>
      <x:c r="K20" s="20"/>
      <x:c r="L20" s="4" t="str">
        <x:f>IF(COUNTA(A20:K20)=0,"",IF(OR(AND(E20&lt;&gt;"初回入場",E20&lt;&gt;"退場",E20&lt;&gt;"再入場"),AND(H20&lt;&gt;"仮記録",H20&lt;&gt;"照合済み",H20&lt;&gt;"競合保留"),A20="",B20="",C20="",D20="",E20="",F20="",G20="",H20="",COUNTIF($A$7:$A$106,A20)&gt;1,COUNTIFS('記入例_受付'!$C$7:$C$46,D20,'記入例_受付'!$F$7:$F$46,"有効")&lt;&gt;1,COUNTIFS('記入例_受付'!$A$7:$A$46,B20,'記入例_受付'!$B$7:$B$46,C20,'記入例_受付'!$C$7:$C$46,D20)&lt;&gt;1,AND(H20="照合済み",OR(I20="",J20="",J20&lt;F20)),AND(E20="初回入場",COUNTIFS($D$7:$D$106,D20,$E$7:$E$106,"初回入場")&gt;1)),"要確認","入力済"))</x:f>
      </x:c>
      <x:c r="M20" s="4" t="n">
        <x:f>IF(AND(L20="入力済",H20="照合済み",E20="初回入場"),1,0)</x:f>
        <x:v>0</x:v>
      </x:c>
      <x:c r="N20" s="4" t="n">
        <x:f>IF(AND(L20="入力済",H20="照合済み"),IF(OR(E20="初回入場",E20="再入場"),1,IF(E20="退場",-1,0)),0)</x:f>
        <x:v>0</x:v>
      </x:c>
      <x:c r="O20" s="4" t="n">
        <x:f>IF(AND(L20="入力済",H20="照合済み",E20="再入場"),1,0)</x:f>
        <x:v>0</x:v>
      </x:c>
    </x:row>
    <x:row r="21" ht="45" customHeight="1">
      <x:c r="A21" s="22"/>
      <x:c r="B21" s="22"/>
      <x:c r="C21" s="22"/>
      <x:c r="D21" s="22"/>
      <x:c r="E21" s="22"/>
      <x:c r="F21" s="28"/>
      <x:c r="G21" s="22"/>
      <x:c r="H21" s="22"/>
      <x:c r="I21" s="22"/>
      <x:c r="J21" s="28"/>
      <x:c r="K21" s="22"/>
      <x:c r="L21" s="23" t="str">
        <x:f>IF(COUNTA(A21:K21)=0,"",IF(OR(AND(E21&lt;&gt;"初回入場",E21&lt;&gt;"退場",E21&lt;&gt;"再入場"),AND(H21&lt;&gt;"仮記録",H21&lt;&gt;"照合済み",H21&lt;&gt;"競合保留"),A21="",B21="",C21="",D21="",E21="",F21="",G21="",H21="",COUNTIF($A$7:$A$106,A21)&gt;1,COUNTIFS('記入例_受付'!$C$7:$C$46,D21,'記入例_受付'!$F$7:$F$46,"有効")&lt;&gt;1,COUNTIFS('記入例_受付'!$A$7:$A$46,B21,'記入例_受付'!$B$7:$B$46,C21,'記入例_受付'!$C$7:$C$46,D21)&lt;&gt;1,AND(H21="照合済み",OR(I21="",J21="",J21&lt;F21)),AND(E21="初回入場",COUNTIFS($D$7:$D$106,D21,$E$7:$E$106,"初回入場")&gt;1)),"要確認","入力済"))</x:f>
      </x:c>
      <x:c r="M21" s="23" t="n">
        <x:f>IF(AND(L21="入力済",H21="照合済み",E21="初回入場"),1,0)</x:f>
        <x:v>0</x:v>
      </x:c>
      <x:c r="N21" s="23" t="n">
        <x:f>IF(AND(L21="入力済",H21="照合済み"),IF(OR(E21="初回入場",E21="再入場"),1,IF(E21="退場",-1,0)),0)</x:f>
        <x:v>0</x:v>
      </x:c>
      <x:c r="O21" s="23" t="n">
        <x:f>IF(AND(L21="入力済",H21="照合済み",E21="再入場"),1,0)</x:f>
        <x:v>0</x:v>
      </x:c>
    </x:row>
    <x:row r="22" ht="45" customHeight="1">
      <x:c r="A22" s="20"/>
      <x:c r="B22" s="20"/>
      <x:c r="C22" s="20"/>
      <x:c r="D22" s="20"/>
      <x:c r="E22" s="20"/>
      <x:c r="F22" s="26"/>
      <x:c r="G22" s="20"/>
      <x:c r="H22" s="20"/>
      <x:c r="I22" s="20"/>
      <x:c r="J22" s="26"/>
      <x:c r="K22" s="20"/>
      <x:c r="L22" s="4" t="str">
        <x:f>IF(COUNTA(A22:K22)=0,"",IF(OR(AND(E22&lt;&gt;"初回入場",E22&lt;&gt;"退場",E22&lt;&gt;"再入場"),AND(H22&lt;&gt;"仮記録",H22&lt;&gt;"照合済み",H22&lt;&gt;"競合保留"),A22="",B22="",C22="",D22="",E22="",F22="",G22="",H22="",COUNTIF($A$7:$A$106,A22)&gt;1,COUNTIFS('記入例_受付'!$C$7:$C$46,D22,'記入例_受付'!$F$7:$F$46,"有効")&lt;&gt;1,COUNTIFS('記入例_受付'!$A$7:$A$46,B22,'記入例_受付'!$B$7:$B$46,C22,'記入例_受付'!$C$7:$C$46,D22)&lt;&gt;1,AND(H22="照合済み",OR(I22="",J22="",J22&lt;F22)),AND(E22="初回入場",COUNTIFS($D$7:$D$106,D22,$E$7:$E$106,"初回入場")&gt;1)),"要確認","入力済"))</x:f>
      </x:c>
      <x:c r="M22" s="4" t="n">
        <x:f>IF(AND(L22="入力済",H22="照合済み",E22="初回入場"),1,0)</x:f>
        <x:v>0</x:v>
      </x:c>
      <x:c r="N22" s="4" t="n">
        <x:f>IF(AND(L22="入力済",H22="照合済み"),IF(OR(E22="初回入場",E22="再入場"),1,IF(E22="退場",-1,0)),0)</x:f>
        <x:v>0</x:v>
      </x:c>
      <x:c r="O22" s="4" t="n">
        <x:f>IF(AND(L22="入力済",H22="照合済み",E22="再入場"),1,0)</x:f>
        <x:v>0</x:v>
      </x:c>
    </x:row>
    <x:row r="23" ht="45" customHeight="1">
      <x:c r="A23" s="22"/>
      <x:c r="B23" s="22"/>
      <x:c r="C23" s="22"/>
      <x:c r="D23" s="22"/>
      <x:c r="E23" s="22"/>
      <x:c r="F23" s="28"/>
      <x:c r="G23" s="22"/>
      <x:c r="H23" s="22"/>
      <x:c r="I23" s="22"/>
      <x:c r="J23" s="28"/>
      <x:c r="K23" s="22"/>
      <x:c r="L23" s="23" t="str">
        <x:f>IF(COUNTA(A23:K23)=0,"",IF(OR(AND(E23&lt;&gt;"初回入場",E23&lt;&gt;"退場",E23&lt;&gt;"再入場"),AND(H23&lt;&gt;"仮記録",H23&lt;&gt;"照合済み",H23&lt;&gt;"競合保留"),A23="",B23="",C23="",D23="",E23="",F23="",G23="",H23="",COUNTIF($A$7:$A$106,A23)&gt;1,COUNTIFS('記入例_受付'!$C$7:$C$46,D23,'記入例_受付'!$F$7:$F$46,"有効")&lt;&gt;1,COUNTIFS('記入例_受付'!$A$7:$A$46,B23,'記入例_受付'!$B$7:$B$46,C23,'記入例_受付'!$C$7:$C$46,D23)&lt;&gt;1,AND(H23="照合済み",OR(I23="",J23="",J23&lt;F23)),AND(E23="初回入場",COUNTIFS($D$7:$D$106,D23,$E$7:$E$106,"初回入場")&gt;1)),"要確認","入力済"))</x:f>
      </x:c>
      <x:c r="M23" s="23" t="n">
        <x:f>IF(AND(L23="入力済",H23="照合済み",E23="初回入場"),1,0)</x:f>
        <x:v>0</x:v>
      </x:c>
      <x:c r="N23" s="23" t="n">
        <x:f>IF(AND(L23="入力済",H23="照合済み"),IF(OR(E23="初回入場",E23="再入場"),1,IF(E23="退場",-1,0)),0)</x:f>
        <x:v>0</x:v>
      </x:c>
      <x:c r="O23" s="23" t="n">
        <x:f>IF(AND(L23="入力済",H23="照合済み",E23="再入場"),1,0)</x:f>
        <x:v>0</x:v>
      </x:c>
    </x:row>
    <x:row r="24" ht="45" customHeight="1">
      <x:c r="A24" s="20"/>
      <x:c r="B24" s="20"/>
      <x:c r="C24" s="20"/>
      <x:c r="D24" s="20"/>
      <x:c r="E24" s="20"/>
      <x:c r="F24" s="26"/>
      <x:c r="G24" s="20"/>
      <x:c r="H24" s="20"/>
      <x:c r="I24" s="20"/>
      <x:c r="J24" s="26"/>
      <x:c r="K24" s="20"/>
      <x:c r="L24" s="4" t="str">
        <x:f>IF(COUNTA(A24:K24)=0,"",IF(OR(AND(E24&lt;&gt;"初回入場",E24&lt;&gt;"退場",E24&lt;&gt;"再入場"),AND(H24&lt;&gt;"仮記録",H24&lt;&gt;"照合済み",H24&lt;&gt;"競合保留"),A24="",B24="",C24="",D24="",E24="",F24="",G24="",H24="",COUNTIF($A$7:$A$106,A24)&gt;1,COUNTIFS('記入例_受付'!$C$7:$C$46,D24,'記入例_受付'!$F$7:$F$46,"有効")&lt;&gt;1,COUNTIFS('記入例_受付'!$A$7:$A$46,B24,'記入例_受付'!$B$7:$B$46,C24,'記入例_受付'!$C$7:$C$46,D24)&lt;&gt;1,AND(H24="照合済み",OR(I24="",J24="",J24&lt;F24)),AND(E24="初回入場",COUNTIFS($D$7:$D$106,D24,$E$7:$E$106,"初回入場")&gt;1)),"要確認","入力済"))</x:f>
      </x:c>
      <x:c r="M24" s="4" t="n">
        <x:f>IF(AND(L24="入力済",H24="照合済み",E24="初回入場"),1,0)</x:f>
        <x:v>0</x:v>
      </x:c>
      <x:c r="N24" s="4" t="n">
        <x:f>IF(AND(L24="入力済",H24="照合済み"),IF(OR(E24="初回入場",E24="再入場"),1,IF(E24="退場",-1,0)),0)</x:f>
        <x:v>0</x:v>
      </x:c>
      <x:c r="O24" s="4" t="n">
        <x:f>IF(AND(L24="入力済",H24="照合済み",E24="再入場"),1,0)</x:f>
        <x:v>0</x:v>
      </x:c>
    </x:row>
    <x:row r="25" ht="45" customHeight="1">
      <x:c r="A25" s="22"/>
      <x:c r="B25" s="22"/>
      <x:c r="C25" s="22"/>
      <x:c r="D25" s="22"/>
      <x:c r="E25" s="22"/>
      <x:c r="F25" s="28"/>
      <x:c r="G25" s="22"/>
      <x:c r="H25" s="22"/>
      <x:c r="I25" s="22"/>
      <x:c r="J25" s="28"/>
      <x:c r="K25" s="22"/>
      <x:c r="L25" s="23" t="str">
        <x:f>IF(COUNTA(A25:K25)=0,"",IF(OR(AND(E25&lt;&gt;"初回入場",E25&lt;&gt;"退場",E25&lt;&gt;"再入場"),AND(H25&lt;&gt;"仮記録",H25&lt;&gt;"照合済み",H25&lt;&gt;"競合保留"),A25="",B25="",C25="",D25="",E25="",F25="",G25="",H25="",COUNTIF($A$7:$A$106,A25)&gt;1,COUNTIFS('記入例_受付'!$C$7:$C$46,D25,'記入例_受付'!$F$7:$F$46,"有効")&lt;&gt;1,COUNTIFS('記入例_受付'!$A$7:$A$46,B25,'記入例_受付'!$B$7:$B$46,C25,'記入例_受付'!$C$7:$C$46,D25)&lt;&gt;1,AND(H25="照合済み",OR(I25="",J25="",J25&lt;F25)),AND(E25="初回入場",COUNTIFS($D$7:$D$106,D25,$E$7:$E$106,"初回入場")&gt;1)),"要確認","入力済"))</x:f>
      </x:c>
      <x:c r="M25" s="23" t="n">
        <x:f>IF(AND(L25="入力済",H25="照合済み",E25="初回入場"),1,0)</x:f>
        <x:v>0</x:v>
      </x:c>
      <x:c r="N25" s="23" t="n">
        <x:f>IF(AND(L25="入力済",H25="照合済み"),IF(OR(E25="初回入場",E25="再入場"),1,IF(E25="退場",-1,0)),0)</x:f>
        <x:v>0</x:v>
      </x:c>
      <x:c r="O25" s="23" t="n">
        <x:f>IF(AND(L25="入力済",H25="照合済み",E25="再入場"),1,0)</x:f>
        <x:v>0</x:v>
      </x:c>
    </x:row>
    <x:row r="26" ht="45" customHeight="1">
      <x:c r="A26" s="20"/>
      <x:c r="B26" s="20"/>
      <x:c r="C26" s="20"/>
      <x:c r="D26" s="20"/>
      <x:c r="E26" s="20"/>
      <x:c r="F26" s="26"/>
      <x:c r="G26" s="20"/>
      <x:c r="H26" s="20"/>
      <x:c r="I26" s="20"/>
      <x:c r="J26" s="26"/>
      <x:c r="K26" s="20"/>
      <x:c r="L26" s="4" t="str">
        <x:f>IF(COUNTA(A26:K26)=0,"",IF(OR(AND(E26&lt;&gt;"初回入場",E26&lt;&gt;"退場",E26&lt;&gt;"再入場"),AND(H26&lt;&gt;"仮記録",H26&lt;&gt;"照合済み",H26&lt;&gt;"競合保留"),A26="",B26="",C26="",D26="",E26="",F26="",G26="",H26="",COUNTIF($A$7:$A$106,A26)&gt;1,COUNTIFS('記入例_受付'!$C$7:$C$46,D26,'記入例_受付'!$F$7:$F$46,"有効")&lt;&gt;1,COUNTIFS('記入例_受付'!$A$7:$A$46,B26,'記入例_受付'!$B$7:$B$46,C26,'記入例_受付'!$C$7:$C$46,D26)&lt;&gt;1,AND(H26="照合済み",OR(I26="",J26="",J26&lt;F26)),AND(E26="初回入場",COUNTIFS($D$7:$D$106,D26,$E$7:$E$106,"初回入場")&gt;1)),"要確認","入力済"))</x:f>
      </x:c>
      <x:c r="M26" s="4" t="n">
        <x:f>IF(AND(L26="入力済",H26="照合済み",E26="初回入場"),1,0)</x:f>
        <x:v>0</x:v>
      </x:c>
      <x:c r="N26" s="4" t="n">
        <x:f>IF(AND(L26="入力済",H26="照合済み"),IF(OR(E26="初回入場",E26="再入場"),1,IF(E26="退場",-1,0)),0)</x:f>
        <x:v>0</x:v>
      </x:c>
      <x:c r="O26" s="4" t="n">
        <x:f>IF(AND(L26="入力済",H26="照合済み",E26="再入場"),1,0)</x:f>
        <x:v>0</x:v>
      </x:c>
    </x:row>
    <x:row r="27" ht="45" customHeight="1">
      <x:c r="A27" s="22"/>
      <x:c r="B27" s="22"/>
      <x:c r="C27" s="22"/>
      <x:c r="D27" s="22"/>
      <x:c r="E27" s="22"/>
      <x:c r="F27" s="28"/>
      <x:c r="G27" s="22"/>
      <x:c r="H27" s="22"/>
      <x:c r="I27" s="22"/>
      <x:c r="J27" s="28"/>
      <x:c r="K27" s="22"/>
      <x:c r="L27" s="23" t="str">
        <x:f>IF(COUNTA(A27:K27)=0,"",IF(OR(AND(E27&lt;&gt;"初回入場",E27&lt;&gt;"退場",E27&lt;&gt;"再入場"),AND(H27&lt;&gt;"仮記録",H27&lt;&gt;"照合済み",H27&lt;&gt;"競合保留"),A27="",B27="",C27="",D27="",E27="",F27="",G27="",H27="",COUNTIF($A$7:$A$106,A27)&gt;1,COUNTIFS('記入例_受付'!$C$7:$C$46,D27,'記入例_受付'!$F$7:$F$46,"有効")&lt;&gt;1,COUNTIFS('記入例_受付'!$A$7:$A$46,B27,'記入例_受付'!$B$7:$B$46,C27,'記入例_受付'!$C$7:$C$46,D27)&lt;&gt;1,AND(H27="照合済み",OR(I27="",J27="",J27&lt;F27)),AND(E27="初回入場",COUNTIFS($D$7:$D$106,D27,$E$7:$E$106,"初回入場")&gt;1)),"要確認","入力済"))</x:f>
      </x:c>
      <x:c r="M27" s="23" t="n">
        <x:f>IF(AND(L27="入力済",H27="照合済み",E27="初回入場"),1,0)</x:f>
        <x:v>0</x:v>
      </x:c>
      <x:c r="N27" s="23" t="n">
        <x:f>IF(AND(L27="入力済",H27="照合済み"),IF(OR(E27="初回入場",E27="再入場"),1,IF(E27="退場",-1,0)),0)</x:f>
        <x:v>0</x:v>
      </x:c>
      <x:c r="O27" s="23" t="n">
        <x:f>IF(AND(L27="入力済",H27="照合済み",E27="再入場"),1,0)</x:f>
        <x:v>0</x:v>
      </x:c>
    </x:row>
    <x:row r="28" ht="45" customHeight="1">
      <x:c r="A28" s="20"/>
      <x:c r="B28" s="20"/>
      <x:c r="C28" s="20"/>
      <x:c r="D28" s="20"/>
      <x:c r="E28" s="20"/>
      <x:c r="F28" s="26"/>
      <x:c r="G28" s="20"/>
      <x:c r="H28" s="20"/>
      <x:c r="I28" s="20"/>
      <x:c r="J28" s="26"/>
      <x:c r="K28" s="20"/>
      <x:c r="L28" s="4" t="str">
        <x:f>IF(COUNTA(A28:K28)=0,"",IF(OR(AND(E28&lt;&gt;"初回入場",E28&lt;&gt;"退場",E28&lt;&gt;"再入場"),AND(H28&lt;&gt;"仮記録",H28&lt;&gt;"照合済み",H28&lt;&gt;"競合保留"),A28="",B28="",C28="",D28="",E28="",F28="",G28="",H28="",COUNTIF($A$7:$A$106,A28)&gt;1,COUNTIFS('記入例_受付'!$C$7:$C$46,D28,'記入例_受付'!$F$7:$F$46,"有効")&lt;&gt;1,COUNTIFS('記入例_受付'!$A$7:$A$46,B28,'記入例_受付'!$B$7:$B$46,C28,'記入例_受付'!$C$7:$C$46,D28)&lt;&gt;1,AND(H28="照合済み",OR(I28="",J28="",J28&lt;F28)),AND(E28="初回入場",COUNTIFS($D$7:$D$106,D28,$E$7:$E$106,"初回入場")&gt;1)),"要確認","入力済"))</x:f>
      </x:c>
      <x:c r="M28" s="4" t="n">
        <x:f>IF(AND(L28="入力済",H28="照合済み",E28="初回入場"),1,0)</x:f>
        <x:v>0</x:v>
      </x:c>
      <x:c r="N28" s="4" t="n">
        <x:f>IF(AND(L28="入力済",H28="照合済み"),IF(OR(E28="初回入場",E28="再入場"),1,IF(E28="退場",-1,0)),0)</x:f>
        <x:v>0</x:v>
      </x:c>
      <x:c r="O28" s="4" t="n">
        <x:f>IF(AND(L28="入力済",H28="照合済み",E28="再入場"),1,0)</x:f>
        <x:v>0</x:v>
      </x:c>
    </x:row>
    <x:row r="29" ht="45" customHeight="1">
      <x:c r="A29" s="22"/>
      <x:c r="B29" s="22"/>
      <x:c r="C29" s="22"/>
      <x:c r="D29" s="22"/>
      <x:c r="E29" s="22"/>
      <x:c r="F29" s="28"/>
      <x:c r="G29" s="22"/>
      <x:c r="H29" s="22"/>
      <x:c r="I29" s="22"/>
      <x:c r="J29" s="28"/>
      <x:c r="K29" s="22"/>
      <x:c r="L29" s="23" t="str">
        <x:f>IF(COUNTA(A29:K29)=0,"",IF(OR(AND(E29&lt;&gt;"初回入場",E29&lt;&gt;"退場",E29&lt;&gt;"再入場"),AND(H29&lt;&gt;"仮記録",H29&lt;&gt;"照合済み",H29&lt;&gt;"競合保留"),A29="",B29="",C29="",D29="",E29="",F29="",G29="",H29="",COUNTIF($A$7:$A$106,A29)&gt;1,COUNTIFS('記入例_受付'!$C$7:$C$46,D29,'記入例_受付'!$F$7:$F$46,"有効")&lt;&gt;1,COUNTIFS('記入例_受付'!$A$7:$A$46,B29,'記入例_受付'!$B$7:$B$46,C29,'記入例_受付'!$C$7:$C$46,D29)&lt;&gt;1,AND(H29="照合済み",OR(I29="",J29="",J29&lt;F29)),AND(E29="初回入場",COUNTIFS($D$7:$D$106,D29,$E$7:$E$106,"初回入場")&gt;1)),"要確認","入力済"))</x:f>
      </x:c>
      <x:c r="M29" s="23" t="n">
        <x:f>IF(AND(L29="入力済",H29="照合済み",E29="初回入場"),1,0)</x:f>
        <x:v>0</x:v>
      </x:c>
      <x:c r="N29" s="23" t="n">
        <x:f>IF(AND(L29="入力済",H29="照合済み"),IF(OR(E29="初回入場",E29="再入場"),1,IF(E29="退場",-1,0)),0)</x:f>
        <x:v>0</x:v>
      </x:c>
      <x:c r="O29" s="23" t="n">
        <x:f>IF(AND(L29="入力済",H29="照合済み",E29="再入場"),1,0)</x:f>
        <x:v>0</x:v>
      </x:c>
    </x:row>
    <x:row r="30" ht="45" customHeight="1">
      <x:c r="A30" s="20"/>
      <x:c r="B30" s="20"/>
      <x:c r="C30" s="20"/>
      <x:c r="D30" s="20"/>
      <x:c r="E30" s="20"/>
      <x:c r="F30" s="26"/>
      <x:c r="G30" s="20"/>
      <x:c r="H30" s="20"/>
      <x:c r="I30" s="20"/>
      <x:c r="J30" s="26"/>
      <x:c r="K30" s="20"/>
      <x:c r="L30" s="4" t="str">
        <x:f>IF(COUNTA(A30:K30)=0,"",IF(OR(AND(E30&lt;&gt;"初回入場",E30&lt;&gt;"退場",E30&lt;&gt;"再入場"),AND(H30&lt;&gt;"仮記録",H30&lt;&gt;"照合済み",H30&lt;&gt;"競合保留"),A30="",B30="",C30="",D30="",E30="",F30="",G30="",H30="",COUNTIF($A$7:$A$106,A30)&gt;1,COUNTIFS('記入例_受付'!$C$7:$C$46,D30,'記入例_受付'!$F$7:$F$46,"有効")&lt;&gt;1,COUNTIFS('記入例_受付'!$A$7:$A$46,B30,'記入例_受付'!$B$7:$B$46,C30,'記入例_受付'!$C$7:$C$46,D30)&lt;&gt;1,AND(H30="照合済み",OR(I30="",J30="",J30&lt;F30)),AND(E30="初回入場",COUNTIFS($D$7:$D$106,D30,$E$7:$E$106,"初回入場")&gt;1)),"要確認","入力済"))</x:f>
      </x:c>
      <x:c r="M30" s="4" t="n">
        <x:f>IF(AND(L30="入力済",H30="照合済み",E30="初回入場"),1,0)</x:f>
        <x:v>0</x:v>
      </x:c>
      <x:c r="N30" s="4" t="n">
        <x:f>IF(AND(L30="入力済",H30="照合済み"),IF(OR(E30="初回入場",E30="再入場"),1,IF(E30="退場",-1,0)),0)</x:f>
        <x:v>0</x:v>
      </x:c>
      <x:c r="O30" s="4" t="n">
        <x:f>IF(AND(L30="入力済",H30="照合済み",E30="再入場"),1,0)</x:f>
        <x:v>0</x:v>
      </x:c>
    </x:row>
    <x:row r="31" ht="45" customHeight="1">
      <x:c r="A31" s="22"/>
      <x:c r="B31" s="22"/>
      <x:c r="C31" s="22"/>
      <x:c r="D31" s="22"/>
      <x:c r="E31" s="22"/>
      <x:c r="F31" s="28"/>
      <x:c r="G31" s="22"/>
      <x:c r="H31" s="22"/>
      <x:c r="I31" s="22"/>
      <x:c r="J31" s="28"/>
      <x:c r="K31" s="22"/>
      <x:c r="L31" s="23" t="str">
        <x:f>IF(COUNTA(A31:K31)=0,"",IF(OR(AND(E31&lt;&gt;"初回入場",E31&lt;&gt;"退場",E31&lt;&gt;"再入場"),AND(H31&lt;&gt;"仮記録",H31&lt;&gt;"照合済み",H31&lt;&gt;"競合保留"),A31="",B31="",C31="",D31="",E31="",F31="",G31="",H31="",COUNTIF($A$7:$A$106,A31)&gt;1,COUNTIFS('記入例_受付'!$C$7:$C$46,D31,'記入例_受付'!$F$7:$F$46,"有効")&lt;&gt;1,COUNTIFS('記入例_受付'!$A$7:$A$46,B31,'記入例_受付'!$B$7:$B$46,C31,'記入例_受付'!$C$7:$C$46,D31)&lt;&gt;1,AND(H31="照合済み",OR(I31="",J31="",J31&lt;F31)),AND(E31="初回入場",COUNTIFS($D$7:$D$106,D31,$E$7:$E$106,"初回入場")&gt;1)),"要確認","入力済"))</x:f>
      </x:c>
      <x:c r="M31" s="23" t="n">
        <x:f>IF(AND(L31="入力済",H31="照合済み",E31="初回入場"),1,0)</x:f>
        <x:v>0</x:v>
      </x:c>
      <x:c r="N31" s="23" t="n">
        <x:f>IF(AND(L31="入力済",H31="照合済み"),IF(OR(E31="初回入場",E31="再入場"),1,IF(E31="退場",-1,0)),0)</x:f>
        <x:v>0</x:v>
      </x:c>
      <x:c r="O31" s="23" t="n">
        <x:f>IF(AND(L31="入力済",H31="照合済み",E31="再入場"),1,0)</x:f>
        <x:v>0</x:v>
      </x:c>
    </x:row>
    <x:row r="32" ht="45" customHeight="1">
      <x:c r="A32" s="20"/>
      <x:c r="B32" s="20"/>
      <x:c r="C32" s="20"/>
      <x:c r="D32" s="20"/>
      <x:c r="E32" s="20"/>
      <x:c r="F32" s="26"/>
      <x:c r="G32" s="20"/>
      <x:c r="H32" s="20"/>
      <x:c r="I32" s="20"/>
      <x:c r="J32" s="26"/>
      <x:c r="K32" s="20"/>
      <x:c r="L32" s="4" t="str">
        <x:f>IF(COUNTA(A32:K32)=0,"",IF(OR(AND(E32&lt;&gt;"初回入場",E32&lt;&gt;"退場",E32&lt;&gt;"再入場"),AND(H32&lt;&gt;"仮記録",H32&lt;&gt;"照合済み",H32&lt;&gt;"競合保留"),A32="",B32="",C32="",D32="",E32="",F32="",G32="",H32="",COUNTIF($A$7:$A$106,A32)&gt;1,COUNTIFS('記入例_受付'!$C$7:$C$46,D32,'記入例_受付'!$F$7:$F$46,"有効")&lt;&gt;1,COUNTIFS('記入例_受付'!$A$7:$A$46,B32,'記入例_受付'!$B$7:$B$46,C32,'記入例_受付'!$C$7:$C$46,D32)&lt;&gt;1,AND(H32="照合済み",OR(I32="",J32="",J32&lt;F32)),AND(E32="初回入場",COUNTIFS($D$7:$D$106,D32,$E$7:$E$106,"初回入場")&gt;1)),"要確認","入力済"))</x:f>
      </x:c>
      <x:c r="M32" s="4" t="n">
        <x:f>IF(AND(L32="入力済",H32="照合済み",E32="初回入場"),1,0)</x:f>
        <x:v>0</x:v>
      </x:c>
      <x:c r="N32" s="4" t="n">
        <x:f>IF(AND(L32="入力済",H32="照合済み"),IF(OR(E32="初回入場",E32="再入場"),1,IF(E32="退場",-1,0)),0)</x:f>
        <x:v>0</x:v>
      </x:c>
      <x:c r="O32" s="4" t="n">
        <x:f>IF(AND(L32="入力済",H32="照合済み",E32="再入場"),1,0)</x:f>
        <x:v>0</x:v>
      </x:c>
    </x:row>
    <x:row r="33" ht="45" customHeight="1">
      <x:c r="A33" s="22"/>
      <x:c r="B33" s="22"/>
      <x:c r="C33" s="22"/>
      <x:c r="D33" s="22"/>
      <x:c r="E33" s="22"/>
      <x:c r="F33" s="28"/>
      <x:c r="G33" s="22"/>
      <x:c r="H33" s="22"/>
      <x:c r="I33" s="22"/>
      <x:c r="J33" s="28"/>
      <x:c r="K33" s="22"/>
      <x:c r="L33" s="23" t="str">
        <x:f>IF(COUNTA(A33:K33)=0,"",IF(OR(AND(E33&lt;&gt;"初回入場",E33&lt;&gt;"退場",E33&lt;&gt;"再入場"),AND(H33&lt;&gt;"仮記録",H33&lt;&gt;"照合済み",H33&lt;&gt;"競合保留"),A33="",B33="",C33="",D33="",E33="",F33="",G33="",H33="",COUNTIF($A$7:$A$106,A33)&gt;1,COUNTIFS('記入例_受付'!$C$7:$C$46,D33,'記入例_受付'!$F$7:$F$46,"有効")&lt;&gt;1,COUNTIFS('記入例_受付'!$A$7:$A$46,B33,'記入例_受付'!$B$7:$B$46,C33,'記入例_受付'!$C$7:$C$46,D33)&lt;&gt;1,AND(H33="照合済み",OR(I33="",J33="",J33&lt;F33)),AND(E33="初回入場",COUNTIFS($D$7:$D$106,D33,$E$7:$E$106,"初回入場")&gt;1)),"要確認","入力済"))</x:f>
      </x:c>
      <x:c r="M33" s="23" t="n">
        <x:f>IF(AND(L33="入力済",H33="照合済み",E33="初回入場"),1,0)</x:f>
        <x:v>0</x:v>
      </x:c>
      <x:c r="N33" s="23" t="n">
        <x:f>IF(AND(L33="入力済",H33="照合済み"),IF(OR(E33="初回入場",E33="再入場"),1,IF(E33="退場",-1,0)),0)</x:f>
        <x:v>0</x:v>
      </x:c>
      <x:c r="O33" s="23" t="n">
        <x:f>IF(AND(L33="入力済",H33="照合済み",E33="再入場"),1,0)</x:f>
        <x:v>0</x:v>
      </x:c>
    </x:row>
    <x:row r="34" ht="45" customHeight="1">
      <x:c r="A34" s="20"/>
      <x:c r="B34" s="20"/>
      <x:c r="C34" s="20"/>
      <x:c r="D34" s="20"/>
      <x:c r="E34" s="20"/>
      <x:c r="F34" s="26"/>
      <x:c r="G34" s="20"/>
      <x:c r="H34" s="20"/>
      <x:c r="I34" s="20"/>
      <x:c r="J34" s="26"/>
      <x:c r="K34" s="20"/>
      <x:c r="L34" s="4" t="str">
        <x:f>IF(COUNTA(A34:K34)=0,"",IF(OR(AND(E34&lt;&gt;"初回入場",E34&lt;&gt;"退場",E34&lt;&gt;"再入場"),AND(H34&lt;&gt;"仮記録",H34&lt;&gt;"照合済み",H34&lt;&gt;"競合保留"),A34="",B34="",C34="",D34="",E34="",F34="",G34="",H34="",COUNTIF($A$7:$A$106,A34)&gt;1,COUNTIFS('記入例_受付'!$C$7:$C$46,D34,'記入例_受付'!$F$7:$F$46,"有効")&lt;&gt;1,COUNTIFS('記入例_受付'!$A$7:$A$46,B34,'記入例_受付'!$B$7:$B$46,C34,'記入例_受付'!$C$7:$C$46,D34)&lt;&gt;1,AND(H34="照合済み",OR(I34="",J34="",J34&lt;F34)),AND(E34="初回入場",COUNTIFS($D$7:$D$106,D34,$E$7:$E$106,"初回入場")&gt;1)),"要確認","入力済"))</x:f>
      </x:c>
      <x:c r="M34" s="4" t="n">
        <x:f>IF(AND(L34="入力済",H34="照合済み",E34="初回入場"),1,0)</x:f>
        <x:v>0</x:v>
      </x:c>
      <x:c r="N34" s="4" t="n">
        <x:f>IF(AND(L34="入力済",H34="照合済み"),IF(OR(E34="初回入場",E34="再入場"),1,IF(E34="退場",-1,0)),0)</x:f>
        <x:v>0</x:v>
      </x:c>
      <x:c r="O34" s="4" t="n">
        <x:f>IF(AND(L34="入力済",H34="照合済み",E34="再入場"),1,0)</x:f>
        <x:v>0</x:v>
      </x:c>
    </x:row>
    <x:row r="35" ht="45" customHeight="1">
      <x:c r="A35" s="22"/>
      <x:c r="B35" s="22"/>
      <x:c r="C35" s="22"/>
      <x:c r="D35" s="22"/>
      <x:c r="E35" s="22"/>
      <x:c r="F35" s="28"/>
      <x:c r="G35" s="22"/>
      <x:c r="H35" s="22"/>
      <x:c r="I35" s="22"/>
      <x:c r="J35" s="28"/>
      <x:c r="K35" s="22"/>
      <x:c r="L35" s="23" t="str">
        <x:f>IF(COUNTA(A35:K35)=0,"",IF(OR(AND(E35&lt;&gt;"初回入場",E35&lt;&gt;"退場",E35&lt;&gt;"再入場"),AND(H35&lt;&gt;"仮記録",H35&lt;&gt;"照合済み",H35&lt;&gt;"競合保留"),A35="",B35="",C35="",D35="",E35="",F35="",G35="",H35="",COUNTIF($A$7:$A$106,A35)&gt;1,COUNTIFS('記入例_受付'!$C$7:$C$46,D35,'記入例_受付'!$F$7:$F$46,"有効")&lt;&gt;1,COUNTIFS('記入例_受付'!$A$7:$A$46,B35,'記入例_受付'!$B$7:$B$46,C35,'記入例_受付'!$C$7:$C$46,D35)&lt;&gt;1,AND(H35="照合済み",OR(I35="",J35="",J35&lt;F35)),AND(E35="初回入場",COUNTIFS($D$7:$D$106,D35,$E$7:$E$106,"初回入場")&gt;1)),"要確認","入力済"))</x:f>
      </x:c>
      <x:c r="M35" s="23" t="n">
        <x:f>IF(AND(L35="入力済",H35="照合済み",E35="初回入場"),1,0)</x:f>
        <x:v>0</x:v>
      </x:c>
      <x:c r="N35" s="23" t="n">
        <x:f>IF(AND(L35="入力済",H35="照合済み"),IF(OR(E35="初回入場",E35="再入場"),1,IF(E35="退場",-1,0)),0)</x:f>
        <x:v>0</x:v>
      </x:c>
      <x:c r="O35" s="23" t="n">
        <x:f>IF(AND(L35="入力済",H35="照合済み",E35="再入場"),1,0)</x:f>
        <x:v>0</x:v>
      </x:c>
    </x:row>
    <x:row r="36" ht="45" customHeight="1">
      <x:c r="A36" s="20"/>
      <x:c r="B36" s="20"/>
      <x:c r="C36" s="20"/>
      <x:c r="D36" s="20"/>
      <x:c r="E36" s="20"/>
      <x:c r="F36" s="26"/>
      <x:c r="G36" s="20"/>
      <x:c r="H36" s="20"/>
      <x:c r="I36" s="20"/>
      <x:c r="J36" s="26"/>
      <x:c r="K36" s="20"/>
      <x:c r="L36" s="4" t="str">
        <x:f>IF(COUNTA(A36:K36)=0,"",IF(OR(AND(E36&lt;&gt;"初回入場",E36&lt;&gt;"退場",E36&lt;&gt;"再入場"),AND(H36&lt;&gt;"仮記録",H36&lt;&gt;"照合済み",H36&lt;&gt;"競合保留"),A36="",B36="",C36="",D36="",E36="",F36="",G36="",H36="",COUNTIF($A$7:$A$106,A36)&gt;1,COUNTIFS('記入例_受付'!$C$7:$C$46,D36,'記入例_受付'!$F$7:$F$46,"有効")&lt;&gt;1,COUNTIFS('記入例_受付'!$A$7:$A$46,B36,'記入例_受付'!$B$7:$B$46,C36,'記入例_受付'!$C$7:$C$46,D36)&lt;&gt;1,AND(H36="照合済み",OR(I36="",J36="",J36&lt;F36)),AND(E36="初回入場",COUNTIFS($D$7:$D$106,D36,$E$7:$E$106,"初回入場")&gt;1)),"要確認","入力済"))</x:f>
      </x:c>
      <x:c r="M36" s="4" t="n">
        <x:f>IF(AND(L36="入力済",H36="照合済み",E36="初回入場"),1,0)</x:f>
        <x:v>0</x:v>
      </x:c>
      <x:c r="N36" s="4" t="n">
        <x:f>IF(AND(L36="入力済",H36="照合済み"),IF(OR(E36="初回入場",E36="再入場"),1,IF(E36="退場",-1,0)),0)</x:f>
        <x:v>0</x:v>
      </x:c>
      <x:c r="O36" s="4" t="n">
        <x:f>IF(AND(L36="入力済",H36="照合済み",E36="再入場"),1,0)</x:f>
        <x:v>0</x:v>
      </x:c>
    </x:row>
    <x:row r="37" ht="45" customHeight="1">
      <x:c r="A37" s="22"/>
      <x:c r="B37" s="22"/>
      <x:c r="C37" s="22"/>
      <x:c r="D37" s="22"/>
      <x:c r="E37" s="22"/>
      <x:c r="F37" s="28"/>
      <x:c r="G37" s="22"/>
      <x:c r="H37" s="22"/>
      <x:c r="I37" s="22"/>
      <x:c r="J37" s="28"/>
      <x:c r="K37" s="22"/>
      <x:c r="L37" s="23" t="str">
        <x:f>IF(COUNTA(A37:K37)=0,"",IF(OR(AND(E37&lt;&gt;"初回入場",E37&lt;&gt;"退場",E37&lt;&gt;"再入場"),AND(H37&lt;&gt;"仮記録",H37&lt;&gt;"照合済み",H37&lt;&gt;"競合保留"),A37="",B37="",C37="",D37="",E37="",F37="",G37="",H37="",COUNTIF($A$7:$A$106,A37)&gt;1,COUNTIFS('記入例_受付'!$C$7:$C$46,D37,'記入例_受付'!$F$7:$F$46,"有効")&lt;&gt;1,COUNTIFS('記入例_受付'!$A$7:$A$46,B37,'記入例_受付'!$B$7:$B$46,C37,'記入例_受付'!$C$7:$C$46,D37)&lt;&gt;1,AND(H37="照合済み",OR(I37="",J37="",J37&lt;F37)),AND(E37="初回入場",COUNTIFS($D$7:$D$106,D37,$E$7:$E$106,"初回入場")&gt;1)),"要確認","入力済"))</x:f>
      </x:c>
      <x:c r="M37" s="23" t="n">
        <x:f>IF(AND(L37="入力済",H37="照合済み",E37="初回入場"),1,0)</x:f>
        <x:v>0</x:v>
      </x:c>
      <x:c r="N37" s="23" t="n">
        <x:f>IF(AND(L37="入力済",H37="照合済み"),IF(OR(E37="初回入場",E37="再入場"),1,IF(E37="退場",-1,0)),0)</x:f>
        <x:v>0</x:v>
      </x:c>
      <x:c r="O37" s="23" t="n">
        <x:f>IF(AND(L37="入力済",H37="照合済み",E37="再入場"),1,0)</x:f>
        <x:v>0</x:v>
      </x:c>
    </x:row>
    <x:row r="38" ht="45" customHeight="1">
      <x:c r="A38" s="20"/>
      <x:c r="B38" s="20"/>
      <x:c r="C38" s="20"/>
      <x:c r="D38" s="20"/>
      <x:c r="E38" s="20"/>
      <x:c r="F38" s="26"/>
      <x:c r="G38" s="20"/>
      <x:c r="H38" s="20"/>
      <x:c r="I38" s="20"/>
      <x:c r="J38" s="26"/>
      <x:c r="K38" s="20"/>
      <x:c r="L38" s="4" t="str">
        <x:f>IF(COUNTA(A38:K38)=0,"",IF(OR(AND(E38&lt;&gt;"初回入場",E38&lt;&gt;"退場",E38&lt;&gt;"再入場"),AND(H38&lt;&gt;"仮記録",H38&lt;&gt;"照合済み",H38&lt;&gt;"競合保留"),A38="",B38="",C38="",D38="",E38="",F38="",G38="",H38="",COUNTIF($A$7:$A$106,A38)&gt;1,COUNTIFS('記入例_受付'!$C$7:$C$46,D38,'記入例_受付'!$F$7:$F$46,"有効")&lt;&gt;1,COUNTIFS('記入例_受付'!$A$7:$A$46,B38,'記入例_受付'!$B$7:$B$46,C38,'記入例_受付'!$C$7:$C$46,D38)&lt;&gt;1,AND(H38="照合済み",OR(I38="",J38="",J38&lt;F38)),AND(E38="初回入場",COUNTIFS($D$7:$D$106,D38,$E$7:$E$106,"初回入場")&gt;1)),"要確認","入力済"))</x:f>
      </x:c>
      <x:c r="M38" s="4" t="n">
        <x:f>IF(AND(L38="入力済",H38="照合済み",E38="初回入場"),1,0)</x:f>
        <x:v>0</x:v>
      </x:c>
      <x:c r="N38" s="4" t="n">
        <x:f>IF(AND(L38="入力済",H38="照合済み"),IF(OR(E38="初回入場",E38="再入場"),1,IF(E38="退場",-1,0)),0)</x:f>
        <x:v>0</x:v>
      </x:c>
      <x:c r="O38" s="4" t="n">
        <x:f>IF(AND(L38="入力済",H38="照合済み",E38="再入場"),1,0)</x:f>
        <x:v>0</x:v>
      </x:c>
    </x:row>
    <x:row r="39" ht="45" customHeight="1">
      <x:c r="A39" s="22"/>
      <x:c r="B39" s="22"/>
      <x:c r="C39" s="22"/>
      <x:c r="D39" s="22"/>
      <x:c r="E39" s="22"/>
      <x:c r="F39" s="28"/>
      <x:c r="G39" s="22"/>
      <x:c r="H39" s="22"/>
      <x:c r="I39" s="22"/>
      <x:c r="J39" s="28"/>
      <x:c r="K39" s="22"/>
      <x:c r="L39" s="23" t="str">
        <x:f>IF(COUNTA(A39:K39)=0,"",IF(OR(AND(E39&lt;&gt;"初回入場",E39&lt;&gt;"退場",E39&lt;&gt;"再入場"),AND(H39&lt;&gt;"仮記録",H39&lt;&gt;"照合済み",H39&lt;&gt;"競合保留"),A39="",B39="",C39="",D39="",E39="",F39="",G39="",H39="",COUNTIF($A$7:$A$106,A39)&gt;1,COUNTIFS('記入例_受付'!$C$7:$C$46,D39,'記入例_受付'!$F$7:$F$46,"有効")&lt;&gt;1,COUNTIFS('記入例_受付'!$A$7:$A$46,B39,'記入例_受付'!$B$7:$B$46,C39,'記入例_受付'!$C$7:$C$46,D39)&lt;&gt;1,AND(H39="照合済み",OR(I39="",J39="",J39&lt;F39)),AND(E39="初回入場",COUNTIFS($D$7:$D$106,D39,$E$7:$E$106,"初回入場")&gt;1)),"要確認","入力済"))</x:f>
      </x:c>
      <x:c r="M39" s="23" t="n">
        <x:f>IF(AND(L39="入力済",H39="照合済み",E39="初回入場"),1,0)</x:f>
        <x:v>0</x:v>
      </x:c>
      <x:c r="N39" s="23" t="n">
        <x:f>IF(AND(L39="入力済",H39="照合済み"),IF(OR(E39="初回入場",E39="再入場"),1,IF(E39="退場",-1,0)),0)</x:f>
        <x:v>0</x:v>
      </x:c>
      <x:c r="O39" s="23" t="n">
        <x:f>IF(AND(L39="入力済",H39="照合済み",E39="再入場"),1,0)</x:f>
        <x:v>0</x:v>
      </x:c>
    </x:row>
    <x:row r="40" ht="45" customHeight="1">
      <x:c r="A40" s="20"/>
      <x:c r="B40" s="20"/>
      <x:c r="C40" s="20"/>
      <x:c r="D40" s="20"/>
      <x:c r="E40" s="20"/>
      <x:c r="F40" s="26"/>
      <x:c r="G40" s="20"/>
      <x:c r="H40" s="20"/>
      <x:c r="I40" s="20"/>
      <x:c r="J40" s="26"/>
      <x:c r="K40" s="20"/>
      <x:c r="L40" s="4" t="str">
        <x:f>IF(COUNTA(A40:K40)=0,"",IF(OR(AND(E40&lt;&gt;"初回入場",E40&lt;&gt;"退場",E40&lt;&gt;"再入場"),AND(H40&lt;&gt;"仮記録",H40&lt;&gt;"照合済み",H40&lt;&gt;"競合保留"),A40="",B40="",C40="",D40="",E40="",F40="",G40="",H40="",COUNTIF($A$7:$A$106,A40)&gt;1,COUNTIFS('記入例_受付'!$C$7:$C$46,D40,'記入例_受付'!$F$7:$F$46,"有効")&lt;&gt;1,COUNTIFS('記入例_受付'!$A$7:$A$46,B40,'記入例_受付'!$B$7:$B$46,C40,'記入例_受付'!$C$7:$C$46,D40)&lt;&gt;1,AND(H40="照合済み",OR(I40="",J40="",J40&lt;F40)),AND(E40="初回入場",COUNTIFS($D$7:$D$106,D40,$E$7:$E$106,"初回入場")&gt;1)),"要確認","入力済"))</x:f>
      </x:c>
      <x:c r="M40" s="4" t="n">
        <x:f>IF(AND(L40="入力済",H40="照合済み",E40="初回入場"),1,0)</x:f>
        <x:v>0</x:v>
      </x:c>
      <x:c r="N40" s="4" t="n">
        <x:f>IF(AND(L40="入力済",H40="照合済み"),IF(OR(E40="初回入場",E40="再入場"),1,IF(E40="退場",-1,0)),0)</x:f>
        <x:v>0</x:v>
      </x:c>
      <x:c r="O40" s="4" t="n">
        <x:f>IF(AND(L40="入力済",H40="照合済み",E40="再入場"),1,0)</x:f>
        <x:v>0</x:v>
      </x:c>
    </x:row>
    <x:row r="41" ht="45" customHeight="1">
      <x:c r="A41" s="22"/>
      <x:c r="B41" s="22"/>
      <x:c r="C41" s="22"/>
      <x:c r="D41" s="22"/>
      <x:c r="E41" s="22"/>
      <x:c r="F41" s="28"/>
      <x:c r="G41" s="22"/>
      <x:c r="H41" s="22"/>
      <x:c r="I41" s="22"/>
      <x:c r="J41" s="28"/>
      <x:c r="K41" s="22"/>
      <x:c r="L41" s="23" t="str">
        <x:f>IF(COUNTA(A41:K41)=0,"",IF(OR(AND(E41&lt;&gt;"初回入場",E41&lt;&gt;"退場",E41&lt;&gt;"再入場"),AND(H41&lt;&gt;"仮記録",H41&lt;&gt;"照合済み",H41&lt;&gt;"競合保留"),A41="",B41="",C41="",D41="",E41="",F41="",G41="",H41="",COUNTIF($A$7:$A$106,A41)&gt;1,COUNTIFS('記入例_受付'!$C$7:$C$46,D41,'記入例_受付'!$F$7:$F$46,"有効")&lt;&gt;1,COUNTIFS('記入例_受付'!$A$7:$A$46,B41,'記入例_受付'!$B$7:$B$46,C41,'記入例_受付'!$C$7:$C$46,D41)&lt;&gt;1,AND(H41="照合済み",OR(I41="",J41="",J41&lt;F41)),AND(E41="初回入場",COUNTIFS($D$7:$D$106,D41,$E$7:$E$106,"初回入場")&gt;1)),"要確認","入力済"))</x:f>
      </x:c>
      <x:c r="M41" s="23" t="n">
        <x:f>IF(AND(L41="入力済",H41="照合済み",E41="初回入場"),1,0)</x:f>
        <x:v>0</x:v>
      </x:c>
      <x:c r="N41" s="23" t="n">
        <x:f>IF(AND(L41="入力済",H41="照合済み"),IF(OR(E41="初回入場",E41="再入場"),1,IF(E41="退場",-1,0)),0)</x:f>
        <x:v>0</x:v>
      </x:c>
      <x:c r="O41" s="23" t="n">
        <x:f>IF(AND(L41="入力済",H41="照合済み",E41="再入場"),1,0)</x:f>
        <x:v>0</x:v>
      </x:c>
    </x:row>
    <x:row r="42" ht="45" customHeight="1">
      <x:c r="A42" s="20"/>
      <x:c r="B42" s="20"/>
      <x:c r="C42" s="20"/>
      <x:c r="D42" s="20"/>
      <x:c r="E42" s="20"/>
      <x:c r="F42" s="26"/>
      <x:c r="G42" s="20"/>
      <x:c r="H42" s="20"/>
      <x:c r="I42" s="20"/>
      <x:c r="J42" s="26"/>
      <x:c r="K42" s="20"/>
      <x:c r="L42" s="4" t="str">
        <x:f>IF(COUNTA(A42:K42)=0,"",IF(OR(AND(E42&lt;&gt;"初回入場",E42&lt;&gt;"退場",E42&lt;&gt;"再入場"),AND(H42&lt;&gt;"仮記録",H42&lt;&gt;"照合済み",H42&lt;&gt;"競合保留"),A42="",B42="",C42="",D42="",E42="",F42="",G42="",H42="",COUNTIF($A$7:$A$106,A42)&gt;1,COUNTIFS('記入例_受付'!$C$7:$C$46,D42,'記入例_受付'!$F$7:$F$46,"有効")&lt;&gt;1,COUNTIFS('記入例_受付'!$A$7:$A$46,B42,'記入例_受付'!$B$7:$B$46,C42,'記入例_受付'!$C$7:$C$46,D42)&lt;&gt;1,AND(H42="照合済み",OR(I42="",J42="",J42&lt;F42)),AND(E42="初回入場",COUNTIFS($D$7:$D$106,D42,$E$7:$E$106,"初回入場")&gt;1)),"要確認","入力済"))</x:f>
      </x:c>
      <x:c r="M42" s="4" t="n">
        <x:f>IF(AND(L42="入力済",H42="照合済み",E42="初回入場"),1,0)</x:f>
        <x:v>0</x:v>
      </x:c>
      <x:c r="N42" s="4" t="n">
        <x:f>IF(AND(L42="入力済",H42="照合済み"),IF(OR(E42="初回入場",E42="再入場"),1,IF(E42="退場",-1,0)),0)</x:f>
        <x:v>0</x:v>
      </x:c>
      <x:c r="O42" s="4" t="n">
        <x:f>IF(AND(L42="入力済",H42="照合済み",E42="再入場"),1,0)</x:f>
        <x:v>0</x:v>
      </x:c>
    </x:row>
    <x:row r="43" ht="45" customHeight="1">
      <x:c r="A43" s="22"/>
      <x:c r="B43" s="22"/>
      <x:c r="C43" s="22"/>
      <x:c r="D43" s="22"/>
      <x:c r="E43" s="22"/>
      <x:c r="F43" s="28"/>
      <x:c r="G43" s="22"/>
      <x:c r="H43" s="22"/>
      <x:c r="I43" s="22"/>
      <x:c r="J43" s="28"/>
      <x:c r="K43" s="22"/>
      <x:c r="L43" s="23" t="str">
        <x:f>IF(COUNTA(A43:K43)=0,"",IF(OR(AND(E43&lt;&gt;"初回入場",E43&lt;&gt;"退場",E43&lt;&gt;"再入場"),AND(H43&lt;&gt;"仮記録",H43&lt;&gt;"照合済み",H43&lt;&gt;"競合保留"),A43="",B43="",C43="",D43="",E43="",F43="",G43="",H43="",COUNTIF($A$7:$A$106,A43)&gt;1,COUNTIFS('記入例_受付'!$C$7:$C$46,D43,'記入例_受付'!$F$7:$F$46,"有効")&lt;&gt;1,COUNTIFS('記入例_受付'!$A$7:$A$46,B43,'記入例_受付'!$B$7:$B$46,C43,'記入例_受付'!$C$7:$C$46,D43)&lt;&gt;1,AND(H43="照合済み",OR(I43="",J43="",J43&lt;F43)),AND(E43="初回入場",COUNTIFS($D$7:$D$106,D43,$E$7:$E$106,"初回入場")&gt;1)),"要確認","入力済"))</x:f>
      </x:c>
      <x:c r="M43" s="23" t="n">
        <x:f>IF(AND(L43="入力済",H43="照合済み",E43="初回入場"),1,0)</x:f>
        <x:v>0</x:v>
      </x:c>
      <x:c r="N43" s="23" t="n">
        <x:f>IF(AND(L43="入力済",H43="照合済み"),IF(OR(E43="初回入場",E43="再入場"),1,IF(E43="退場",-1,0)),0)</x:f>
        <x:v>0</x:v>
      </x:c>
      <x:c r="O43" s="23" t="n">
        <x:f>IF(AND(L43="入力済",H43="照合済み",E43="再入場"),1,0)</x:f>
        <x:v>0</x:v>
      </x:c>
    </x:row>
    <x:row r="44" ht="45" customHeight="1">
      <x:c r="A44" s="20"/>
      <x:c r="B44" s="20"/>
      <x:c r="C44" s="20"/>
      <x:c r="D44" s="20"/>
      <x:c r="E44" s="20"/>
      <x:c r="F44" s="26"/>
      <x:c r="G44" s="20"/>
      <x:c r="H44" s="20"/>
      <x:c r="I44" s="20"/>
      <x:c r="J44" s="26"/>
      <x:c r="K44" s="20"/>
      <x:c r="L44" s="4" t="str">
        <x:f>IF(COUNTA(A44:K44)=0,"",IF(OR(AND(E44&lt;&gt;"初回入場",E44&lt;&gt;"退場",E44&lt;&gt;"再入場"),AND(H44&lt;&gt;"仮記録",H44&lt;&gt;"照合済み",H44&lt;&gt;"競合保留"),A44="",B44="",C44="",D44="",E44="",F44="",G44="",H44="",COUNTIF($A$7:$A$106,A44)&gt;1,COUNTIFS('記入例_受付'!$C$7:$C$46,D44,'記入例_受付'!$F$7:$F$46,"有効")&lt;&gt;1,COUNTIFS('記入例_受付'!$A$7:$A$46,B44,'記入例_受付'!$B$7:$B$46,C44,'記入例_受付'!$C$7:$C$46,D44)&lt;&gt;1,AND(H44="照合済み",OR(I44="",J44="",J44&lt;F44)),AND(E44="初回入場",COUNTIFS($D$7:$D$106,D44,$E$7:$E$106,"初回入場")&gt;1)),"要確認","入力済"))</x:f>
      </x:c>
      <x:c r="M44" s="4" t="n">
        <x:f>IF(AND(L44="入力済",H44="照合済み",E44="初回入場"),1,0)</x:f>
        <x:v>0</x:v>
      </x:c>
      <x:c r="N44" s="4" t="n">
        <x:f>IF(AND(L44="入力済",H44="照合済み"),IF(OR(E44="初回入場",E44="再入場"),1,IF(E44="退場",-1,0)),0)</x:f>
        <x:v>0</x:v>
      </x:c>
      <x:c r="O44" s="4" t="n">
        <x:f>IF(AND(L44="入力済",H44="照合済み",E44="再入場"),1,0)</x:f>
        <x:v>0</x:v>
      </x:c>
    </x:row>
    <x:row r="45" ht="45" customHeight="1">
      <x:c r="A45" s="22"/>
      <x:c r="B45" s="22"/>
      <x:c r="C45" s="22"/>
      <x:c r="D45" s="22"/>
      <x:c r="E45" s="22"/>
      <x:c r="F45" s="28"/>
      <x:c r="G45" s="22"/>
      <x:c r="H45" s="22"/>
      <x:c r="I45" s="22"/>
      <x:c r="J45" s="28"/>
      <x:c r="K45" s="22"/>
      <x:c r="L45" s="23" t="str">
        <x:f>IF(COUNTA(A45:K45)=0,"",IF(OR(AND(E45&lt;&gt;"初回入場",E45&lt;&gt;"退場",E45&lt;&gt;"再入場"),AND(H45&lt;&gt;"仮記録",H45&lt;&gt;"照合済み",H45&lt;&gt;"競合保留"),A45="",B45="",C45="",D45="",E45="",F45="",G45="",H45="",COUNTIF($A$7:$A$106,A45)&gt;1,COUNTIFS('記入例_受付'!$C$7:$C$46,D45,'記入例_受付'!$F$7:$F$46,"有効")&lt;&gt;1,COUNTIFS('記入例_受付'!$A$7:$A$46,B45,'記入例_受付'!$B$7:$B$46,C45,'記入例_受付'!$C$7:$C$46,D45)&lt;&gt;1,AND(H45="照合済み",OR(I45="",J45="",J45&lt;F45)),AND(E45="初回入場",COUNTIFS($D$7:$D$106,D45,$E$7:$E$106,"初回入場")&gt;1)),"要確認","入力済"))</x:f>
      </x:c>
      <x:c r="M45" s="23" t="n">
        <x:f>IF(AND(L45="入力済",H45="照合済み",E45="初回入場"),1,0)</x:f>
        <x:v>0</x:v>
      </x:c>
      <x:c r="N45" s="23" t="n">
        <x:f>IF(AND(L45="入力済",H45="照合済み"),IF(OR(E45="初回入場",E45="再入場"),1,IF(E45="退場",-1,0)),0)</x:f>
        <x:v>0</x:v>
      </x:c>
      <x:c r="O45" s="23" t="n">
        <x:f>IF(AND(L45="入力済",H45="照合済み",E45="再入場"),1,0)</x:f>
        <x:v>0</x:v>
      </x:c>
    </x:row>
    <x:row r="46" ht="45" customHeight="1">
      <x:c r="A46" s="20"/>
      <x:c r="B46" s="20"/>
      <x:c r="C46" s="20"/>
      <x:c r="D46" s="20"/>
      <x:c r="E46" s="20"/>
      <x:c r="F46" s="26"/>
      <x:c r="G46" s="20"/>
      <x:c r="H46" s="20"/>
      <x:c r="I46" s="20"/>
      <x:c r="J46" s="26"/>
      <x:c r="K46" s="20"/>
      <x:c r="L46" s="4" t="str">
        <x:f>IF(COUNTA(A46:K46)=0,"",IF(OR(AND(E46&lt;&gt;"初回入場",E46&lt;&gt;"退場",E46&lt;&gt;"再入場"),AND(H46&lt;&gt;"仮記録",H46&lt;&gt;"照合済み",H46&lt;&gt;"競合保留"),A46="",B46="",C46="",D46="",E46="",F46="",G46="",H46="",COUNTIF($A$7:$A$106,A46)&gt;1,COUNTIFS('記入例_受付'!$C$7:$C$46,D46,'記入例_受付'!$F$7:$F$46,"有効")&lt;&gt;1,COUNTIFS('記入例_受付'!$A$7:$A$46,B46,'記入例_受付'!$B$7:$B$46,C46,'記入例_受付'!$C$7:$C$46,D46)&lt;&gt;1,AND(H46="照合済み",OR(I46="",J46="",J46&lt;F46)),AND(E46="初回入場",COUNTIFS($D$7:$D$106,D46,$E$7:$E$106,"初回入場")&gt;1)),"要確認","入力済"))</x:f>
      </x:c>
      <x:c r="M46" s="4" t="n">
        <x:f>IF(AND(L46="入力済",H46="照合済み",E46="初回入場"),1,0)</x:f>
        <x:v>0</x:v>
      </x:c>
      <x:c r="N46" s="4" t="n">
        <x:f>IF(AND(L46="入力済",H46="照合済み"),IF(OR(E46="初回入場",E46="再入場"),1,IF(E46="退場",-1,0)),0)</x:f>
        <x:v>0</x:v>
      </x:c>
      <x:c r="O46" s="4" t="n">
        <x:f>IF(AND(L46="入力済",H46="照合済み",E46="再入場"),1,0)</x:f>
        <x:v>0</x:v>
      </x:c>
    </x:row>
    <x:row r="47" ht="45" customHeight="1">
      <x:c r="A47" s="22"/>
      <x:c r="B47" s="22"/>
      <x:c r="C47" s="22"/>
      <x:c r="D47" s="22"/>
      <x:c r="E47" s="22"/>
      <x:c r="F47" s="28"/>
      <x:c r="G47" s="22"/>
      <x:c r="H47" s="22"/>
      <x:c r="I47" s="22"/>
      <x:c r="J47" s="28"/>
      <x:c r="K47" s="22"/>
      <x:c r="L47" s="23" t="str">
        <x:f>IF(COUNTA(A47:K47)=0,"",IF(OR(AND(E47&lt;&gt;"初回入場",E47&lt;&gt;"退場",E47&lt;&gt;"再入場"),AND(H47&lt;&gt;"仮記録",H47&lt;&gt;"照合済み",H47&lt;&gt;"競合保留"),A47="",B47="",C47="",D47="",E47="",F47="",G47="",H47="",COUNTIF($A$7:$A$106,A47)&gt;1,COUNTIFS('記入例_受付'!$C$7:$C$46,D47,'記入例_受付'!$F$7:$F$46,"有効")&lt;&gt;1,COUNTIFS('記入例_受付'!$A$7:$A$46,B47,'記入例_受付'!$B$7:$B$46,C47,'記入例_受付'!$C$7:$C$46,D47)&lt;&gt;1,AND(H47="照合済み",OR(I47="",J47="",J47&lt;F47)),AND(E47="初回入場",COUNTIFS($D$7:$D$106,D47,$E$7:$E$106,"初回入場")&gt;1)),"要確認","入力済"))</x:f>
      </x:c>
      <x:c r="M47" s="23" t="n">
        <x:f>IF(AND(L47="入力済",H47="照合済み",E47="初回入場"),1,0)</x:f>
        <x:v>0</x:v>
      </x:c>
      <x:c r="N47" s="23" t="n">
        <x:f>IF(AND(L47="入力済",H47="照合済み"),IF(OR(E47="初回入場",E47="再入場"),1,IF(E47="退場",-1,0)),0)</x:f>
        <x:v>0</x:v>
      </x:c>
      <x:c r="O47" s="23" t="n">
        <x:f>IF(AND(L47="入力済",H47="照合済み",E47="再入場"),1,0)</x:f>
        <x:v>0</x:v>
      </x:c>
    </x:row>
    <x:row r="48" ht="45" customHeight="1">
      <x:c r="A48" s="20"/>
      <x:c r="B48" s="20"/>
      <x:c r="C48" s="20"/>
      <x:c r="D48" s="20"/>
      <x:c r="E48" s="20"/>
      <x:c r="F48" s="26"/>
      <x:c r="G48" s="20"/>
      <x:c r="H48" s="20"/>
      <x:c r="I48" s="20"/>
      <x:c r="J48" s="26"/>
      <x:c r="K48" s="20"/>
      <x:c r="L48" s="4" t="str">
        <x:f>IF(COUNTA(A48:K48)=0,"",IF(OR(AND(E48&lt;&gt;"初回入場",E48&lt;&gt;"退場",E48&lt;&gt;"再入場"),AND(H48&lt;&gt;"仮記録",H48&lt;&gt;"照合済み",H48&lt;&gt;"競合保留"),A48="",B48="",C48="",D48="",E48="",F48="",G48="",H48="",COUNTIF($A$7:$A$106,A48)&gt;1,COUNTIFS('記入例_受付'!$C$7:$C$46,D48,'記入例_受付'!$F$7:$F$46,"有効")&lt;&gt;1,COUNTIFS('記入例_受付'!$A$7:$A$46,B48,'記入例_受付'!$B$7:$B$46,C48,'記入例_受付'!$C$7:$C$46,D48)&lt;&gt;1,AND(H48="照合済み",OR(I48="",J48="",J48&lt;F48)),AND(E48="初回入場",COUNTIFS($D$7:$D$106,D48,$E$7:$E$106,"初回入場")&gt;1)),"要確認","入力済"))</x:f>
      </x:c>
      <x:c r="M48" s="4" t="n">
        <x:f>IF(AND(L48="入力済",H48="照合済み",E48="初回入場"),1,0)</x:f>
        <x:v>0</x:v>
      </x:c>
      <x:c r="N48" s="4" t="n">
        <x:f>IF(AND(L48="入力済",H48="照合済み"),IF(OR(E48="初回入場",E48="再入場"),1,IF(E48="退場",-1,0)),0)</x:f>
        <x:v>0</x:v>
      </x:c>
      <x:c r="O48" s="4" t="n">
        <x:f>IF(AND(L48="入力済",H48="照合済み",E48="再入場"),1,0)</x:f>
        <x:v>0</x:v>
      </x:c>
    </x:row>
    <x:row r="49" ht="45" customHeight="1">
      <x:c r="A49" s="22"/>
      <x:c r="B49" s="22"/>
      <x:c r="C49" s="22"/>
      <x:c r="D49" s="22"/>
      <x:c r="E49" s="22"/>
      <x:c r="F49" s="28"/>
      <x:c r="G49" s="22"/>
      <x:c r="H49" s="22"/>
      <x:c r="I49" s="22"/>
      <x:c r="J49" s="28"/>
      <x:c r="K49" s="22"/>
      <x:c r="L49" s="23" t="str">
        <x:f>IF(COUNTA(A49:K49)=0,"",IF(OR(AND(E49&lt;&gt;"初回入場",E49&lt;&gt;"退場",E49&lt;&gt;"再入場"),AND(H49&lt;&gt;"仮記録",H49&lt;&gt;"照合済み",H49&lt;&gt;"競合保留"),A49="",B49="",C49="",D49="",E49="",F49="",G49="",H49="",COUNTIF($A$7:$A$106,A49)&gt;1,COUNTIFS('記入例_受付'!$C$7:$C$46,D49,'記入例_受付'!$F$7:$F$46,"有効")&lt;&gt;1,COUNTIFS('記入例_受付'!$A$7:$A$46,B49,'記入例_受付'!$B$7:$B$46,C49,'記入例_受付'!$C$7:$C$46,D49)&lt;&gt;1,AND(H49="照合済み",OR(I49="",J49="",J49&lt;F49)),AND(E49="初回入場",COUNTIFS($D$7:$D$106,D49,$E$7:$E$106,"初回入場")&gt;1)),"要確認","入力済"))</x:f>
      </x:c>
      <x:c r="M49" s="23" t="n">
        <x:f>IF(AND(L49="入力済",H49="照合済み",E49="初回入場"),1,0)</x:f>
        <x:v>0</x:v>
      </x:c>
      <x:c r="N49" s="23" t="n">
        <x:f>IF(AND(L49="入力済",H49="照合済み"),IF(OR(E49="初回入場",E49="再入場"),1,IF(E49="退場",-1,0)),0)</x:f>
        <x:v>0</x:v>
      </x:c>
      <x:c r="O49" s="23" t="n">
        <x:f>IF(AND(L49="入力済",H49="照合済み",E49="再入場"),1,0)</x:f>
        <x:v>0</x:v>
      </x:c>
    </x:row>
    <x:row r="50" ht="45" customHeight="1">
      <x:c r="A50" s="20"/>
      <x:c r="B50" s="20"/>
      <x:c r="C50" s="20"/>
      <x:c r="D50" s="20"/>
      <x:c r="E50" s="20"/>
      <x:c r="F50" s="26"/>
      <x:c r="G50" s="20"/>
      <x:c r="H50" s="20"/>
      <x:c r="I50" s="20"/>
      <x:c r="J50" s="26"/>
      <x:c r="K50" s="20"/>
      <x:c r="L50" s="4" t="str">
        <x:f>IF(COUNTA(A50:K50)=0,"",IF(OR(AND(E50&lt;&gt;"初回入場",E50&lt;&gt;"退場",E50&lt;&gt;"再入場"),AND(H50&lt;&gt;"仮記録",H50&lt;&gt;"照合済み",H50&lt;&gt;"競合保留"),A50="",B50="",C50="",D50="",E50="",F50="",G50="",H50="",COUNTIF($A$7:$A$106,A50)&gt;1,COUNTIFS('記入例_受付'!$C$7:$C$46,D50,'記入例_受付'!$F$7:$F$46,"有効")&lt;&gt;1,COUNTIFS('記入例_受付'!$A$7:$A$46,B50,'記入例_受付'!$B$7:$B$46,C50,'記入例_受付'!$C$7:$C$46,D50)&lt;&gt;1,AND(H50="照合済み",OR(I50="",J50="",J50&lt;F50)),AND(E50="初回入場",COUNTIFS($D$7:$D$106,D50,$E$7:$E$106,"初回入場")&gt;1)),"要確認","入力済"))</x:f>
      </x:c>
      <x:c r="M50" s="4" t="n">
        <x:f>IF(AND(L50="入力済",H50="照合済み",E50="初回入場"),1,0)</x:f>
        <x:v>0</x:v>
      </x:c>
      <x:c r="N50" s="4" t="n">
        <x:f>IF(AND(L50="入力済",H50="照合済み"),IF(OR(E50="初回入場",E50="再入場"),1,IF(E50="退場",-1,0)),0)</x:f>
        <x:v>0</x:v>
      </x:c>
      <x:c r="O50" s="4" t="n">
        <x:f>IF(AND(L50="入力済",H50="照合済み",E50="再入場"),1,0)</x:f>
        <x:v>0</x:v>
      </x:c>
    </x:row>
    <x:row r="51" ht="45" customHeight="1">
      <x:c r="A51" s="22"/>
      <x:c r="B51" s="22"/>
      <x:c r="C51" s="22"/>
      <x:c r="D51" s="22"/>
      <x:c r="E51" s="22"/>
      <x:c r="F51" s="28"/>
      <x:c r="G51" s="22"/>
      <x:c r="H51" s="22"/>
      <x:c r="I51" s="22"/>
      <x:c r="J51" s="28"/>
      <x:c r="K51" s="22"/>
      <x:c r="L51" s="23" t="str">
        <x:f>IF(COUNTA(A51:K51)=0,"",IF(OR(AND(E51&lt;&gt;"初回入場",E51&lt;&gt;"退場",E51&lt;&gt;"再入場"),AND(H51&lt;&gt;"仮記録",H51&lt;&gt;"照合済み",H51&lt;&gt;"競合保留"),A51="",B51="",C51="",D51="",E51="",F51="",G51="",H51="",COUNTIF($A$7:$A$106,A51)&gt;1,COUNTIFS('記入例_受付'!$C$7:$C$46,D51,'記入例_受付'!$F$7:$F$46,"有効")&lt;&gt;1,COUNTIFS('記入例_受付'!$A$7:$A$46,B51,'記入例_受付'!$B$7:$B$46,C51,'記入例_受付'!$C$7:$C$46,D51)&lt;&gt;1,AND(H51="照合済み",OR(I51="",J51="",J51&lt;F51)),AND(E51="初回入場",COUNTIFS($D$7:$D$106,D51,$E$7:$E$106,"初回入場")&gt;1)),"要確認","入力済"))</x:f>
      </x:c>
      <x:c r="M51" s="23" t="n">
        <x:f>IF(AND(L51="入力済",H51="照合済み",E51="初回入場"),1,0)</x:f>
        <x:v>0</x:v>
      </x:c>
      <x:c r="N51" s="23" t="n">
        <x:f>IF(AND(L51="入力済",H51="照合済み"),IF(OR(E51="初回入場",E51="再入場"),1,IF(E51="退場",-1,0)),0)</x:f>
        <x:v>0</x:v>
      </x:c>
      <x:c r="O51" s="23" t="n">
        <x:f>IF(AND(L51="入力済",H51="照合済み",E51="再入場"),1,0)</x:f>
        <x:v>0</x:v>
      </x:c>
    </x:row>
    <x:row r="52" ht="45" customHeight="1">
      <x:c r="A52" s="20"/>
      <x:c r="B52" s="20"/>
      <x:c r="C52" s="20"/>
      <x:c r="D52" s="20"/>
      <x:c r="E52" s="20"/>
      <x:c r="F52" s="26"/>
      <x:c r="G52" s="20"/>
      <x:c r="H52" s="20"/>
      <x:c r="I52" s="20"/>
      <x:c r="J52" s="26"/>
      <x:c r="K52" s="20"/>
      <x:c r="L52" s="4" t="str">
        <x:f>IF(COUNTA(A52:K52)=0,"",IF(OR(AND(E52&lt;&gt;"初回入場",E52&lt;&gt;"退場",E52&lt;&gt;"再入場"),AND(H52&lt;&gt;"仮記録",H52&lt;&gt;"照合済み",H52&lt;&gt;"競合保留"),A52="",B52="",C52="",D52="",E52="",F52="",G52="",H52="",COUNTIF($A$7:$A$106,A52)&gt;1,COUNTIFS('記入例_受付'!$C$7:$C$46,D52,'記入例_受付'!$F$7:$F$46,"有効")&lt;&gt;1,COUNTIFS('記入例_受付'!$A$7:$A$46,B52,'記入例_受付'!$B$7:$B$46,C52,'記入例_受付'!$C$7:$C$46,D52)&lt;&gt;1,AND(H52="照合済み",OR(I52="",J52="",J52&lt;F52)),AND(E52="初回入場",COUNTIFS($D$7:$D$106,D52,$E$7:$E$106,"初回入場")&gt;1)),"要確認","入力済"))</x:f>
      </x:c>
      <x:c r="M52" s="4" t="n">
        <x:f>IF(AND(L52="入力済",H52="照合済み",E52="初回入場"),1,0)</x:f>
        <x:v>0</x:v>
      </x:c>
      <x:c r="N52" s="4" t="n">
        <x:f>IF(AND(L52="入力済",H52="照合済み"),IF(OR(E52="初回入場",E52="再入場"),1,IF(E52="退場",-1,0)),0)</x:f>
        <x:v>0</x:v>
      </x:c>
      <x:c r="O52" s="4" t="n">
        <x:f>IF(AND(L52="入力済",H52="照合済み",E52="再入場"),1,0)</x:f>
        <x:v>0</x:v>
      </x:c>
    </x:row>
    <x:row r="53" ht="45" customHeight="1">
      <x:c r="A53" s="22"/>
      <x:c r="B53" s="22"/>
      <x:c r="C53" s="22"/>
      <x:c r="D53" s="22"/>
      <x:c r="E53" s="22"/>
      <x:c r="F53" s="28"/>
      <x:c r="G53" s="22"/>
      <x:c r="H53" s="22"/>
      <x:c r="I53" s="22"/>
      <x:c r="J53" s="28"/>
      <x:c r="K53" s="22"/>
      <x:c r="L53" s="23" t="str">
        <x:f>IF(COUNTA(A53:K53)=0,"",IF(OR(AND(E53&lt;&gt;"初回入場",E53&lt;&gt;"退場",E53&lt;&gt;"再入場"),AND(H53&lt;&gt;"仮記録",H53&lt;&gt;"照合済み",H53&lt;&gt;"競合保留"),A53="",B53="",C53="",D53="",E53="",F53="",G53="",H53="",COUNTIF($A$7:$A$106,A53)&gt;1,COUNTIFS('記入例_受付'!$C$7:$C$46,D53,'記入例_受付'!$F$7:$F$46,"有効")&lt;&gt;1,COUNTIFS('記入例_受付'!$A$7:$A$46,B53,'記入例_受付'!$B$7:$B$46,C53,'記入例_受付'!$C$7:$C$46,D53)&lt;&gt;1,AND(H53="照合済み",OR(I53="",J53="",J53&lt;F53)),AND(E53="初回入場",COUNTIFS($D$7:$D$106,D53,$E$7:$E$106,"初回入場")&gt;1)),"要確認","入力済"))</x:f>
      </x:c>
      <x:c r="M53" s="23" t="n">
        <x:f>IF(AND(L53="入力済",H53="照合済み",E53="初回入場"),1,0)</x:f>
        <x:v>0</x:v>
      </x:c>
      <x:c r="N53" s="23" t="n">
        <x:f>IF(AND(L53="入力済",H53="照合済み"),IF(OR(E53="初回入場",E53="再入場"),1,IF(E53="退場",-1,0)),0)</x:f>
        <x:v>0</x:v>
      </x:c>
      <x:c r="O53" s="23" t="n">
        <x:f>IF(AND(L53="入力済",H53="照合済み",E53="再入場"),1,0)</x:f>
        <x:v>0</x:v>
      </x:c>
    </x:row>
    <x:row r="54" ht="45" customHeight="1">
      <x:c r="A54" s="20"/>
      <x:c r="B54" s="20"/>
      <x:c r="C54" s="20"/>
      <x:c r="D54" s="20"/>
      <x:c r="E54" s="20"/>
      <x:c r="F54" s="26"/>
      <x:c r="G54" s="20"/>
      <x:c r="H54" s="20"/>
      <x:c r="I54" s="20"/>
      <x:c r="J54" s="26"/>
      <x:c r="K54" s="20"/>
      <x:c r="L54" s="4" t="str">
        <x:f>IF(COUNTA(A54:K54)=0,"",IF(OR(AND(E54&lt;&gt;"初回入場",E54&lt;&gt;"退場",E54&lt;&gt;"再入場"),AND(H54&lt;&gt;"仮記録",H54&lt;&gt;"照合済み",H54&lt;&gt;"競合保留"),A54="",B54="",C54="",D54="",E54="",F54="",G54="",H54="",COUNTIF($A$7:$A$106,A54)&gt;1,COUNTIFS('記入例_受付'!$C$7:$C$46,D54,'記入例_受付'!$F$7:$F$46,"有効")&lt;&gt;1,COUNTIFS('記入例_受付'!$A$7:$A$46,B54,'記入例_受付'!$B$7:$B$46,C54,'記入例_受付'!$C$7:$C$46,D54)&lt;&gt;1,AND(H54="照合済み",OR(I54="",J54="",J54&lt;F54)),AND(E54="初回入場",COUNTIFS($D$7:$D$106,D54,$E$7:$E$106,"初回入場")&gt;1)),"要確認","入力済"))</x:f>
      </x:c>
      <x:c r="M54" s="4" t="n">
        <x:f>IF(AND(L54="入力済",H54="照合済み",E54="初回入場"),1,0)</x:f>
        <x:v>0</x:v>
      </x:c>
      <x:c r="N54" s="4" t="n">
        <x:f>IF(AND(L54="入力済",H54="照合済み"),IF(OR(E54="初回入場",E54="再入場"),1,IF(E54="退場",-1,0)),0)</x:f>
        <x:v>0</x:v>
      </x:c>
      <x:c r="O54" s="4" t="n">
        <x:f>IF(AND(L54="入力済",H54="照合済み",E54="再入場"),1,0)</x:f>
        <x:v>0</x:v>
      </x:c>
    </x:row>
    <x:row r="55" ht="45" customHeight="1">
      <x:c r="A55" s="22"/>
      <x:c r="B55" s="22"/>
      <x:c r="C55" s="22"/>
      <x:c r="D55" s="22"/>
      <x:c r="E55" s="22"/>
      <x:c r="F55" s="28"/>
      <x:c r="G55" s="22"/>
      <x:c r="H55" s="22"/>
      <x:c r="I55" s="22"/>
      <x:c r="J55" s="28"/>
      <x:c r="K55" s="22"/>
      <x:c r="L55" s="23" t="str">
        <x:f>IF(COUNTA(A55:K55)=0,"",IF(OR(AND(E55&lt;&gt;"初回入場",E55&lt;&gt;"退場",E55&lt;&gt;"再入場"),AND(H55&lt;&gt;"仮記録",H55&lt;&gt;"照合済み",H55&lt;&gt;"競合保留"),A55="",B55="",C55="",D55="",E55="",F55="",G55="",H55="",COUNTIF($A$7:$A$106,A55)&gt;1,COUNTIFS('記入例_受付'!$C$7:$C$46,D55,'記入例_受付'!$F$7:$F$46,"有効")&lt;&gt;1,COUNTIFS('記入例_受付'!$A$7:$A$46,B55,'記入例_受付'!$B$7:$B$46,C55,'記入例_受付'!$C$7:$C$46,D55)&lt;&gt;1,AND(H55="照合済み",OR(I55="",J55="",J55&lt;F55)),AND(E55="初回入場",COUNTIFS($D$7:$D$106,D55,$E$7:$E$106,"初回入場")&gt;1)),"要確認","入力済"))</x:f>
      </x:c>
      <x:c r="M55" s="23" t="n">
        <x:f>IF(AND(L55="入力済",H55="照合済み",E55="初回入場"),1,0)</x:f>
        <x:v>0</x:v>
      </x:c>
      <x:c r="N55" s="23" t="n">
        <x:f>IF(AND(L55="入力済",H55="照合済み"),IF(OR(E55="初回入場",E55="再入場"),1,IF(E55="退場",-1,0)),0)</x:f>
        <x:v>0</x:v>
      </x:c>
      <x:c r="O55" s="23" t="n">
        <x:f>IF(AND(L55="入力済",H55="照合済み",E55="再入場"),1,0)</x:f>
        <x:v>0</x:v>
      </x:c>
    </x:row>
    <x:row r="56" ht="45" customHeight="1">
      <x:c r="A56" s="20"/>
      <x:c r="B56" s="20"/>
      <x:c r="C56" s="20"/>
      <x:c r="D56" s="20"/>
      <x:c r="E56" s="20"/>
      <x:c r="F56" s="26"/>
      <x:c r="G56" s="20"/>
      <x:c r="H56" s="20"/>
      <x:c r="I56" s="20"/>
      <x:c r="J56" s="26"/>
      <x:c r="K56" s="20"/>
      <x:c r="L56" s="4" t="str">
        <x:f>IF(COUNTA(A56:K56)=0,"",IF(OR(AND(E56&lt;&gt;"初回入場",E56&lt;&gt;"退場",E56&lt;&gt;"再入場"),AND(H56&lt;&gt;"仮記録",H56&lt;&gt;"照合済み",H56&lt;&gt;"競合保留"),A56="",B56="",C56="",D56="",E56="",F56="",G56="",H56="",COUNTIF($A$7:$A$106,A56)&gt;1,COUNTIFS('記入例_受付'!$C$7:$C$46,D56,'記入例_受付'!$F$7:$F$46,"有効")&lt;&gt;1,COUNTIFS('記入例_受付'!$A$7:$A$46,B56,'記入例_受付'!$B$7:$B$46,C56,'記入例_受付'!$C$7:$C$46,D56)&lt;&gt;1,AND(H56="照合済み",OR(I56="",J56="",J56&lt;F56)),AND(E56="初回入場",COUNTIFS($D$7:$D$106,D56,$E$7:$E$106,"初回入場")&gt;1)),"要確認","入力済"))</x:f>
      </x:c>
      <x:c r="M56" s="4" t="n">
        <x:f>IF(AND(L56="入力済",H56="照合済み",E56="初回入場"),1,0)</x:f>
        <x:v>0</x:v>
      </x:c>
      <x:c r="N56" s="4" t="n">
        <x:f>IF(AND(L56="入力済",H56="照合済み"),IF(OR(E56="初回入場",E56="再入場"),1,IF(E56="退場",-1,0)),0)</x:f>
        <x:v>0</x:v>
      </x:c>
      <x:c r="O56" s="4" t="n">
        <x:f>IF(AND(L56="入力済",H56="照合済み",E56="再入場"),1,0)</x:f>
        <x:v>0</x:v>
      </x:c>
    </x:row>
    <x:row r="57" ht="45" customHeight="1">
      <x:c r="A57" s="22"/>
      <x:c r="B57" s="22"/>
      <x:c r="C57" s="22"/>
      <x:c r="D57" s="22"/>
      <x:c r="E57" s="22"/>
      <x:c r="F57" s="28"/>
      <x:c r="G57" s="22"/>
      <x:c r="H57" s="22"/>
      <x:c r="I57" s="22"/>
      <x:c r="J57" s="28"/>
      <x:c r="K57" s="22"/>
      <x:c r="L57" s="23" t="str">
        <x:f>IF(COUNTA(A57:K57)=0,"",IF(OR(AND(E57&lt;&gt;"初回入場",E57&lt;&gt;"退場",E57&lt;&gt;"再入場"),AND(H57&lt;&gt;"仮記録",H57&lt;&gt;"照合済み",H57&lt;&gt;"競合保留"),A57="",B57="",C57="",D57="",E57="",F57="",G57="",H57="",COUNTIF($A$7:$A$106,A57)&gt;1,COUNTIFS('記入例_受付'!$C$7:$C$46,D57,'記入例_受付'!$F$7:$F$46,"有効")&lt;&gt;1,COUNTIFS('記入例_受付'!$A$7:$A$46,B57,'記入例_受付'!$B$7:$B$46,C57,'記入例_受付'!$C$7:$C$46,D57)&lt;&gt;1,AND(H57="照合済み",OR(I57="",J57="",J57&lt;F57)),AND(E57="初回入場",COUNTIFS($D$7:$D$106,D57,$E$7:$E$106,"初回入場")&gt;1)),"要確認","入力済"))</x:f>
      </x:c>
      <x:c r="M57" s="23" t="n">
        <x:f>IF(AND(L57="入力済",H57="照合済み",E57="初回入場"),1,0)</x:f>
        <x:v>0</x:v>
      </x:c>
      <x:c r="N57" s="23" t="n">
        <x:f>IF(AND(L57="入力済",H57="照合済み"),IF(OR(E57="初回入場",E57="再入場"),1,IF(E57="退場",-1,0)),0)</x:f>
        <x:v>0</x:v>
      </x:c>
      <x:c r="O57" s="23" t="n">
        <x:f>IF(AND(L57="入力済",H57="照合済み",E57="再入場"),1,0)</x:f>
        <x:v>0</x:v>
      </x:c>
    </x:row>
    <x:row r="58" ht="45" customHeight="1">
      <x:c r="A58" s="20"/>
      <x:c r="B58" s="20"/>
      <x:c r="C58" s="20"/>
      <x:c r="D58" s="20"/>
      <x:c r="E58" s="20"/>
      <x:c r="F58" s="26"/>
      <x:c r="G58" s="20"/>
      <x:c r="H58" s="20"/>
      <x:c r="I58" s="20"/>
      <x:c r="J58" s="26"/>
      <x:c r="K58" s="20"/>
      <x:c r="L58" s="4" t="str">
        <x:f>IF(COUNTA(A58:K58)=0,"",IF(OR(AND(E58&lt;&gt;"初回入場",E58&lt;&gt;"退場",E58&lt;&gt;"再入場"),AND(H58&lt;&gt;"仮記録",H58&lt;&gt;"照合済み",H58&lt;&gt;"競合保留"),A58="",B58="",C58="",D58="",E58="",F58="",G58="",H58="",COUNTIF($A$7:$A$106,A58)&gt;1,COUNTIFS('記入例_受付'!$C$7:$C$46,D58,'記入例_受付'!$F$7:$F$46,"有効")&lt;&gt;1,COUNTIFS('記入例_受付'!$A$7:$A$46,B58,'記入例_受付'!$B$7:$B$46,C58,'記入例_受付'!$C$7:$C$46,D58)&lt;&gt;1,AND(H58="照合済み",OR(I58="",J58="",J58&lt;F58)),AND(E58="初回入場",COUNTIFS($D$7:$D$106,D58,$E$7:$E$106,"初回入場")&gt;1)),"要確認","入力済"))</x:f>
      </x:c>
      <x:c r="M58" s="4" t="n">
        <x:f>IF(AND(L58="入力済",H58="照合済み",E58="初回入場"),1,0)</x:f>
        <x:v>0</x:v>
      </x:c>
      <x:c r="N58" s="4" t="n">
        <x:f>IF(AND(L58="入力済",H58="照合済み"),IF(OR(E58="初回入場",E58="再入場"),1,IF(E58="退場",-1,0)),0)</x:f>
        <x:v>0</x:v>
      </x:c>
      <x:c r="O58" s="4" t="n">
        <x:f>IF(AND(L58="入力済",H58="照合済み",E58="再入場"),1,0)</x:f>
        <x:v>0</x:v>
      </x:c>
    </x:row>
    <x:row r="59" ht="45" customHeight="1">
      <x:c r="A59" s="22"/>
      <x:c r="B59" s="22"/>
      <x:c r="C59" s="22"/>
      <x:c r="D59" s="22"/>
      <x:c r="E59" s="22"/>
      <x:c r="F59" s="28"/>
      <x:c r="G59" s="22"/>
      <x:c r="H59" s="22"/>
      <x:c r="I59" s="22"/>
      <x:c r="J59" s="28"/>
      <x:c r="K59" s="22"/>
      <x:c r="L59" s="23" t="str">
        <x:f>IF(COUNTA(A59:K59)=0,"",IF(OR(AND(E59&lt;&gt;"初回入場",E59&lt;&gt;"退場",E59&lt;&gt;"再入場"),AND(H59&lt;&gt;"仮記録",H59&lt;&gt;"照合済み",H59&lt;&gt;"競合保留"),A59="",B59="",C59="",D59="",E59="",F59="",G59="",H59="",COUNTIF($A$7:$A$106,A59)&gt;1,COUNTIFS('記入例_受付'!$C$7:$C$46,D59,'記入例_受付'!$F$7:$F$46,"有効")&lt;&gt;1,COUNTIFS('記入例_受付'!$A$7:$A$46,B59,'記入例_受付'!$B$7:$B$46,C59,'記入例_受付'!$C$7:$C$46,D59)&lt;&gt;1,AND(H59="照合済み",OR(I59="",J59="",J59&lt;F59)),AND(E59="初回入場",COUNTIFS($D$7:$D$106,D59,$E$7:$E$106,"初回入場")&gt;1)),"要確認","入力済"))</x:f>
      </x:c>
      <x:c r="M59" s="23" t="n">
        <x:f>IF(AND(L59="入力済",H59="照合済み",E59="初回入場"),1,0)</x:f>
        <x:v>0</x:v>
      </x:c>
      <x:c r="N59" s="23" t="n">
        <x:f>IF(AND(L59="入力済",H59="照合済み"),IF(OR(E59="初回入場",E59="再入場"),1,IF(E59="退場",-1,0)),0)</x:f>
        <x:v>0</x:v>
      </x:c>
      <x:c r="O59" s="23" t="n">
        <x:f>IF(AND(L59="入力済",H59="照合済み",E59="再入場"),1,0)</x:f>
        <x:v>0</x:v>
      </x:c>
    </x:row>
    <x:row r="60" ht="45" customHeight="1">
      <x:c r="A60" s="20"/>
      <x:c r="B60" s="20"/>
      <x:c r="C60" s="20"/>
      <x:c r="D60" s="20"/>
      <x:c r="E60" s="20"/>
      <x:c r="F60" s="26"/>
      <x:c r="G60" s="20"/>
      <x:c r="H60" s="20"/>
      <x:c r="I60" s="20"/>
      <x:c r="J60" s="26"/>
      <x:c r="K60" s="20"/>
      <x:c r="L60" s="4" t="str">
        <x:f>IF(COUNTA(A60:K60)=0,"",IF(OR(AND(E60&lt;&gt;"初回入場",E60&lt;&gt;"退場",E60&lt;&gt;"再入場"),AND(H60&lt;&gt;"仮記録",H60&lt;&gt;"照合済み",H60&lt;&gt;"競合保留"),A60="",B60="",C60="",D60="",E60="",F60="",G60="",H60="",COUNTIF($A$7:$A$106,A60)&gt;1,COUNTIFS('記入例_受付'!$C$7:$C$46,D60,'記入例_受付'!$F$7:$F$46,"有効")&lt;&gt;1,COUNTIFS('記入例_受付'!$A$7:$A$46,B60,'記入例_受付'!$B$7:$B$46,C60,'記入例_受付'!$C$7:$C$46,D60)&lt;&gt;1,AND(H60="照合済み",OR(I60="",J60="",J60&lt;F60)),AND(E60="初回入場",COUNTIFS($D$7:$D$106,D60,$E$7:$E$106,"初回入場")&gt;1)),"要確認","入力済"))</x:f>
      </x:c>
      <x:c r="M60" s="4" t="n">
        <x:f>IF(AND(L60="入力済",H60="照合済み",E60="初回入場"),1,0)</x:f>
        <x:v>0</x:v>
      </x:c>
      <x:c r="N60" s="4" t="n">
        <x:f>IF(AND(L60="入力済",H60="照合済み"),IF(OR(E60="初回入場",E60="再入場"),1,IF(E60="退場",-1,0)),0)</x:f>
        <x:v>0</x:v>
      </x:c>
      <x:c r="O60" s="4" t="n">
        <x:f>IF(AND(L60="入力済",H60="照合済み",E60="再入場"),1,0)</x:f>
        <x:v>0</x:v>
      </x:c>
    </x:row>
    <x:row r="61" ht="45" customHeight="1">
      <x:c r="A61" s="22"/>
      <x:c r="B61" s="22"/>
      <x:c r="C61" s="22"/>
      <x:c r="D61" s="22"/>
      <x:c r="E61" s="22"/>
      <x:c r="F61" s="28"/>
      <x:c r="G61" s="22"/>
      <x:c r="H61" s="22"/>
      <x:c r="I61" s="22"/>
      <x:c r="J61" s="28"/>
      <x:c r="K61" s="22"/>
      <x:c r="L61" s="23" t="str">
        <x:f>IF(COUNTA(A61:K61)=0,"",IF(OR(AND(E61&lt;&gt;"初回入場",E61&lt;&gt;"退場",E61&lt;&gt;"再入場"),AND(H61&lt;&gt;"仮記録",H61&lt;&gt;"照合済み",H61&lt;&gt;"競合保留"),A61="",B61="",C61="",D61="",E61="",F61="",G61="",H61="",COUNTIF($A$7:$A$106,A61)&gt;1,COUNTIFS('記入例_受付'!$C$7:$C$46,D61,'記入例_受付'!$F$7:$F$46,"有効")&lt;&gt;1,COUNTIFS('記入例_受付'!$A$7:$A$46,B61,'記入例_受付'!$B$7:$B$46,C61,'記入例_受付'!$C$7:$C$46,D61)&lt;&gt;1,AND(H61="照合済み",OR(I61="",J61="",J61&lt;F61)),AND(E61="初回入場",COUNTIFS($D$7:$D$106,D61,$E$7:$E$106,"初回入場")&gt;1)),"要確認","入力済"))</x:f>
      </x:c>
      <x:c r="M61" s="23" t="n">
        <x:f>IF(AND(L61="入力済",H61="照合済み",E61="初回入場"),1,0)</x:f>
        <x:v>0</x:v>
      </x:c>
      <x:c r="N61" s="23" t="n">
        <x:f>IF(AND(L61="入力済",H61="照合済み"),IF(OR(E61="初回入場",E61="再入場"),1,IF(E61="退場",-1,0)),0)</x:f>
        <x:v>0</x:v>
      </x:c>
      <x:c r="O61" s="23" t="n">
        <x:f>IF(AND(L61="入力済",H61="照合済み",E61="再入場"),1,0)</x:f>
        <x:v>0</x:v>
      </x:c>
    </x:row>
    <x:row r="62" ht="45" customHeight="1">
      <x:c r="A62" s="20"/>
      <x:c r="B62" s="20"/>
      <x:c r="C62" s="20"/>
      <x:c r="D62" s="20"/>
      <x:c r="E62" s="20"/>
      <x:c r="F62" s="26"/>
      <x:c r="G62" s="20"/>
      <x:c r="H62" s="20"/>
      <x:c r="I62" s="20"/>
      <x:c r="J62" s="26"/>
      <x:c r="K62" s="20"/>
      <x:c r="L62" s="4" t="str">
        <x:f>IF(COUNTA(A62:K62)=0,"",IF(OR(AND(E62&lt;&gt;"初回入場",E62&lt;&gt;"退場",E62&lt;&gt;"再入場"),AND(H62&lt;&gt;"仮記録",H62&lt;&gt;"照合済み",H62&lt;&gt;"競合保留"),A62="",B62="",C62="",D62="",E62="",F62="",G62="",H62="",COUNTIF($A$7:$A$106,A62)&gt;1,COUNTIFS('記入例_受付'!$C$7:$C$46,D62,'記入例_受付'!$F$7:$F$46,"有効")&lt;&gt;1,COUNTIFS('記入例_受付'!$A$7:$A$46,B62,'記入例_受付'!$B$7:$B$46,C62,'記入例_受付'!$C$7:$C$46,D62)&lt;&gt;1,AND(H62="照合済み",OR(I62="",J62="",J62&lt;F62)),AND(E62="初回入場",COUNTIFS($D$7:$D$106,D62,$E$7:$E$106,"初回入場")&gt;1)),"要確認","入力済"))</x:f>
      </x:c>
      <x:c r="M62" s="4" t="n">
        <x:f>IF(AND(L62="入力済",H62="照合済み",E62="初回入場"),1,0)</x:f>
        <x:v>0</x:v>
      </x:c>
      <x:c r="N62" s="4" t="n">
        <x:f>IF(AND(L62="入力済",H62="照合済み"),IF(OR(E62="初回入場",E62="再入場"),1,IF(E62="退場",-1,0)),0)</x:f>
        <x:v>0</x:v>
      </x:c>
      <x:c r="O62" s="4" t="n">
        <x:f>IF(AND(L62="入力済",H62="照合済み",E62="再入場"),1,0)</x:f>
        <x:v>0</x:v>
      </x:c>
    </x:row>
    <x:row r="63" ht="45" customHeight="1">
      <x:c r="A63" s="22"/>
      <x:c r="B63" s="22"/>
      <x:c r="C63" s="22"/>
      <x:c r="D63" s="22"/>
      <x:c r="E63" s="22"/>
      <x:c r="F63" s="28"/>
      <x:c r="G63" s="22"/>
      <x:c r="H63" s="22"/>
      <x:c r="I63" s="22"/>
      <x:c r="J63" s="28"/>
      <x:c r="K63" s="22"/>
      <x:c r="L63" s="23" t="str">
        <x:f>IF(COUNTA(A63:K63)=0,"",IF(OR(AND(E63&lt;&gt;"初回入場",E63&lt;&gt;"退場",E63&lt;&gt;"再入場"),AND(H63&lt;&gt;"仮記録",H63&lt;&gt;"照合済み",H63&lt;&gt;"競合保留"),A63="",B63="",C63="",D63="",E63="",F63="",G63="",H63="",COUNTIF($A$7:$A$106,A63)&gt;1,COUNTIFS('記入例_受付'!$C$7:$C$46,D63,'記入例_受付'!$F$7:$F$46,"有効")&lt;&gt;1,COUNTIFS('記入例_受付'!$A$7:$A$46,B63,'記入例_受付'!$B$7:$B$46,C63,'記入例_受付'!$C$7:$C$46,D63)&lt;&gt;1,AND(H63="照合済み",OR(I63="",J63="",J63&lt;F63)),AND(E63="初回入場",COUNTIFS($D$7:$D$106,D63,$E$7:$E$106,"初回入場")&gt;1)),"要確認","入力済"))</x:f>
      </x:c>
      <x:c r="M63" s="23" t="n">
        <x:f>IF(AND(L63="入力済",H63="照合済み",E63="初回入場"),1,0)</x:f>
        <x:v>0</x:v>
      </x:c>
      <x:c r="N63" s="23" t="n">
        <x:f>IF(AND(L63="入力済",H63="照合済み"),IF(OR(E63="初回入場",E63="再入場"),1,IF(E63="退場",-1,0)),0)</x:f>
        <x:v>0</x:v>
      </x:c>
      <x:c r="O63" s="23" t="n">
        <x:f>IF(AND(L63="入力済",H63="照合済み",E63="再入場"),1,0)</x:f>
        <x:v>0</x:v>
      </x:c>
    </x:row>
    <x:row r="64" ht="45" customHeight="1">
      <x:c r="A64" s="20"/>
      <x:c r="B64" s="20"/>
      <x:c r="C64" s="20"/>
      <x:c r="D64" s="20"/>
      <x:c r="E64" s="20"/>
      <x:c r="F64" s="26"/>
      <x:c r="G64" s="20"/>
      <x:c r="H64" s="20"/>
      <x:c r="I64" s="20"/>
      <x:c r="J64" s="26"/>
      <x:c r="K64" s="20"/>
      <x:c r="L64" s="4" t="str">
        <x:f>IF(COUNTA(A64:K64)=0,"",IF(OR(AND(E64&lt;&gt;"初回入場",E64&lt;&gt;"退場",E64&lt;&gt;"再入場"),AND(H64&lt;&gt;"仮記録",H64&lt;&gt;"照合済み",H64&lt;&gt;"競合保留"),A64="",B64="",C64="",D64="",E64="",F64="",G64="",H64="",COUNTIF($A$7:$A$106,A64)&gt;1,COUNTIFS('記入例_受付'!$C$7:$C$46,D64,'記入例_受付'!$F$7:$F$46,"有効")&lt;&gt;1,COUNTIFS('記入例_受付'!$A$7:$A$46,B64,'記入例_受付'!$B$7:$B$46,C64,'記入例_受付'!$C$7:$C$46,D64)&lt;&gt;1,AND(H64="照合済み",OR(I64="",J64="",J64&lt;F64)),AND(E64="初回入場",COUNTIFS($D$7:$D$106,D64,$E$7:$E$106,"初回入場")&gt;1)),"要確認","入力済"))</x:f>
      </x:c>
      <x:c r="M64" s="4" t="n">
        <x:f>IF(AND(L64="入力済",H64="照合済み",E64="初回入場"),1,0)</x:f>
        <x:v>0</x:v>
      </x:c>
      <x:c r="N64" s="4" t="n">
        <x:f>IF(AND(L64="入力済",H64="照合済み"),IF(OR(E64="初回入場",E64="再入場"),1,IF(E64="退場",-1,0)),0)</x:f>
        <x:v>0</x:v>
      </x:c>
      <x:c r="O64" s="4" t="n">
        <x:f>IF(AND(L64="入力済",H64="照合済み",E64="再入場"),1,0)</x:f>
        <x:v>0</x:v>
      </x:c>
    </x:row>
    <x:row r="65" ht="45" customHeight="1">
      <x:c r="A65" s="22"/>
      <x:c r="B65" s="22"/>
      <x:c r="C65" s="22"/>
      <x:c r="D65" s="22"/>
      <x:c r="E65" s="22"/>
      <x:c r="F65" s="28"/>
      <x:c r="G65" s="22"/>
      <x:c r="H65" s="22"/>
      <x:c r="I65" s="22"/>
      <x:c r="J65" s="28"/>
      <x:c r="K65" s="22"/>
      <x:c r="L65" s="23" t="str">
        <x:f>IF(COUNTA(A65:K65)=0,"",IF(OR(AND(E65&lt;&gt;"初回入場",E65&lt;&gt;"退場",E65&lt;&gt;"再入場"),AND(H65&lt;&gt;"仮記録",H65&lt;&gt;"照合済み",H65&lt;&gt;"競合保留"),A65="",B65="",C65="",D65="",E65="",F65="",G65="",H65="",COUNTIF($A$7:$A$106,A65)&gt;1,COUNTIFS('記入例_受付'!$C$7:$C$46,D65,'記入例_受付'!$F$7:$F$46,"有効")&lt;&gt;1,COUNTIFS('記入例_受付'!$A$7:$A$46,B65,'記入例_受付'!$B$7:$B$46,C65,'記入例_受付'!$C$7:$C$46,D65)&lt;&gt;1,AND(H65="照合済み",OR(I65="",J65="",J65&lt;F65)),AND(E65="初回入場",COUNTIFS($D$7:$D$106,D65,$E$7:$E$106,"初回入場")&gt;1)),"要確認","入力済"))</x:f>
      </x:c>
      <x:c r="M65" s="23" t="n">
        <x:f>IF(AND(L65="入力済",H65="照合済み",E65="初回入場"),1,0)</x:f>
        <x:v>0</x:v>
      </x:c>
      <x:c r="N65" s="23" t="n">
        <x:f>IF(AND(L65="入力済",H65="照合済み"),IF(OR(E65="初回入場",E65="再入場"),1,IF(E65="退場",-1,0)),0)</x:f>
        <x:v>0</x:v>
      </x:c>
      <x:c r="O65" s="23" t="n">
        <x:f>IF(AND(L65="入力済",H65="照合済み",E65="再入場"),1,0)</x:f>
        <x:v>0</x:v>
      </x:c>
    </x:row>
    <x:row r="66" ht="45" customHeight="1">
      <x:c r="A66" s="20"/>
      <x:c r="B66" s="20"/>
      <x:c r="C66" s="20"/>
      <x:c r="D66" s="20"/>
      <x:c r="E66" s="20"/>
      <x:c r="F66" s="26"/>
      <x:c r="G66" s="20"/>
      <x:c r="H66" s="20"/>
      <x:c r="I66" s="20"/>
      <x:c r="J66" s="26"/>
      <x:c r="K66" s="20"/>
      <x:c r="L66" s="4" t="str">
        <x:f>IF(COUNTA(A66:K66)=0,"",IF(OR(AND(E66&lt;&gt;"初回入場",E66&lt;&gt;"退場",E66&lt;&gt;"再入場"),AND(H66&lt;&gt;"仮記録",H66&lt;&gt;"照合済み",H66&lt;&gt;"競合保留"),A66="",B66="",C66="",D66="",E66="",F66="",G66="",H66="",COUNTIF($A$7:$A$106,A66)&gt;1,COUNTIFS('記入例_受付'!$C$7:$C$46,D66,'記入例_受付'!$F$7:$F$46,"有効")&lt;&gt;1,COUNTIFS('記入例_受付'!$A$7:$A$46,B66,'記入例_受付'!$B$7:$B$46,C66,'記入例_受付'!$C$7:$C$46,D66)&lt;&gt;1,AND(H66="照合済み",OR(I66="",J66="",J66&lt;F66)),AND(E66="初回入場",COUNTIFS($D$7:$D$106,D66,$E$7:$E$106,"初回入場")&gt;1)),"要確認","入力済"))</x:f>
      </x:c>
      <x:c r="M66" s="4" t="n">
        <x:f>IF(AND(L66="入力済",H66="照合済み",E66="初回入場"),1,0)</x:f>
        <x:v>0</x:v>
      </x:c>
      <x:c r="N66" s="4" t="n">
        <x:f>IF(AND(L66="入力済",H66="照合済み"),IF(OR(E66="初回入場",E66="再入場"),1,IF(E66="退場",-1,0)),0)</x:f>
        <x:v>0</x:v>
      </x:c>
      <x:c r="O66" s="4" t="n">
        <x:f>IF(AND(L66="入力済",H66="照合済み",E66="再入場"),1,0)</x:f>
        <x:v>0</x:v>
      </x:c>
    </x:row>
    <x:row r="67" ht="45" customHeight="1">
      <x:c r="A67" s="22"/>
      <x:c r="B67" s="22"/>
      <x:c r="C67" s="22"/>
      <x:c r="D67" s="22"/>
      <x:c r="E67" s="22"/>
      <x:c r="F67" s="28"/>
      <x:c r="G67" s="22"/>
      <x:c r="H67" s="22"/>
      <x:c r="I67" s="22"/>
      <x:c r="J67" s="28"/>
      <x:c r="K67" s="22"/>
      <x:c r="L67" s="23" t="str">
        <x:f>IF(COUNTA(A67:K67)=0,"",IF(OR(AND(E67&lt;&gt;"初回入場",E67&lt;&gt;"退場",E67&lt;&gt;"再入場"),AND(H67&lt;&gt;"仮記録",H67&lt;&gt;"照合済み",H67&lt;&gt;"競合保留"),A67="",B67="",C67="",D67="",E67="",F67="",G67="",H67="",COUNTIF($A$7:$A$106,A67)&gt;1,COUNTIFS('記入例_受付'!$C$7:$C$46,D67,'記入例_受付'!$F$7:$F$46,"有効")&lt;&gt;1,COUNTIFS('記入例_受付'!$A$7:$A$46,B67,'記入例_受付'!$B$7:$B$46,C67,'記入例_受付'!$C$7:$C$46,D67)&lt;&gt;1,AND(H67="照合済み",OR(I67="",J67="",J67&lt;F67)),AND(E67="初回入場",COUNTIFS($D$7:$D$106,D67,$E$7:$E$106,"初回入場")&gt;1)),"要確認","入力済"))</x:f>
      </x:c>
      <x:c r="M67" s="23" t="n">
        <x:f>IF(AND(L67="入力済",H67="照合済み",E67="初回入場"),1,0)</x:f>
        <x:v>0</x:v>
      </x:c>
      <x:c r="N67" s="23" t="n">
        <x:f>IF(AND(L67="入力済",H67="照合済み"),IF(OR(E67="初回入場",E67="再入場"),1,IF(E67="退場",-1,0)),0)</x:f>
        <x:v>0</x:v>
      </x:c>
      <x:c r="O67" s="23" t="n">
        <x:f>IF(AND(L67="入力済",H67="照合済み",E67="再入場"),1,0)</x:f>
        <x:v>0</x:v>
      </x:c>
    </x:row>
    <x:row r="68" ht="45" customHeight="1">
      <x:c r="A68" s="20"/>
      <x:c r="B68" s="20"/>
      <x:c r="C68" s="20"/>
      <x:c r="D68" s="20"/>
      <x:c r="E68" s="20"/>
      <x:c r="F68" s="26"/>
      <x:c r="G68" s="20"/>
      <x:c r="H68" s="20"/>
      <x:c r="I68" s="20"/>
      <x:c r="J68" s="26"/>
      <x:c r="K68" s="20"/>
      <x:c r="L68" s="4" t="str">
        <x:f>IF(COUNTA(A68:K68)=0,"",IF(OR(AND(E68&lt;&gt;"初回入場",E68&lt;&gt;"退場",E68&lt;&gt;"再入場"),AND(H68&lt;&gt;"仮記録",H68&lt;&gt;"照合済み",H68&lt;&gt;"競合保留"),A68="",B68="",C68="",D68="",E68="",F68="",G68="",H68="",COUNTIF($A$7:$A$106,A68)&gt;1,COUNTIFS('記入例_受付'!$C$7:$C$46,D68,'記入例_受付'!$F$7:$F$46,"有効")&lt;&gt;1,COUNTIFS('記入例_受付'!$A$7:$A$46,B68,'記入例_受付'!$B$7:$B$46,C68,'記入例_受付'!$C$7:$C$46,D68)&lt;&gt;1,AND(H68="照合済み",OR(I68="",J68="",J68&lt;F68)),AND(E68="初回入場",COUNTIFS($D$7:$D$106,D68,$E$7:$E$106,"初回入場")&gt;1)),"要確認","入力済"))</x:f>
      </x:c>
      <x:c r="M68" s="4" t="n">
        <x:f>IF(AND(L68="入力済",H68="照合済み",E68="初回入場"),1,0)</x:f>
        <x:v>0</x:v>
      </x:c>
      <x:c r="N68" s="4" t="n">
        <x:f>IF(AND(L68="入力済",H68="照合済み"),IF(OR(E68="初回入場",E68="再入場"),1,IF(E68="退場",-1,0)),0)</x:f>
        <x:v>0</x:v>
      </x:c>
      <x:c r="O68" s="4" t="n">
        <x:f>IF(AND(L68="入力済",H68="照合済み",E68="再入場"),1,0)</x:f>
        <x:v>0</x:v>
      </x:c>
    </x:row>
    <x:row r="69" ht="45" customHeight="1">
      <x:c r="A69" s="22"/>
      <x:c r="B69" s="22"/>
      <x:c r="C69" s="22"/>
      <x:c r="D69" s="22"/>
      <x:c r="E69" s="22"/>
      <x:c r="F69" s="28"/>
      <x:c r="G69" s="22"/>
      <x:c r="H69" s="22"/>
      <x:c r="I69" s="22"/>
      <x:c r="J69" s="28"/>
      <x:c r="K69" s="22"/>
      <x:c r="L69" s="23" t="str">
        <x:f>IF(COUNTA(A69:K69)=0,"",IF(OR(AND(E69&lt;&gt;"初回入場",E69&lt;&gt;"退場",E69&lt;&gt;"再入場"),AND(H69&lt;&gt;"仮記録",H69&lt;&gt;"照合済み",H69&lt;&gt;"競合保留"),A69="",B69="",C69="",D69="",E69="",F69="",G69="",H69="",COUNTIF($A$7:$A$106,A69)&gt;1,COUNTIFS('記入例_受付'!$C$7:$C$46,D69,'記入例_受付'!$F$7:$F$46,"有効")&lt;&gt;1,COUNTIFS('記入例_受付'!$A$7:$A$46,B69,'記入例_受付'!$B$7:$B$46,C69,'記入例_受付'!$C$7:$C$46,D69)&lt;&gt;1,AND(H69="照合済み",OR(I69="",J69="",J69&lt;F69)),AND(E69="初回入場",COUNTIFS($D$7:$D$106,D69,$E$7:$E$106,"初回入場")&gt;1)),"要確認","入力済"))</x:f>
      </x:c>
      <x:c r="M69" s="23" t="n">
        <x:f>IF(AND(L69="入力済",H69="照合済み",E69="初回入場"),1,0)</x:f>
        <x:v>0</x:v>
      </x:c>
      <x:c r="N69" s="23" t="n">
        <x:f>IF(AND(L69="入力済",H69="照合済み"),IF(OR(E69="初回入場",E69="再入場"),1,IF(E69="退場",-1,0)),0)</x:f>
        <x:v>0</x:v>
      </x:c>
      <x:c r="O69" s="23" t="n">
        <x:f>IF(AND(L69="入力済",H69="照合済み",E69="再入場"),1,0)</x:f>
        <x:v>0</x:v>
      </x:c>
    </x:row>
    <x:row r="70" ht="45" customHeight="1">
      <x:c r="A70" s="20"/>
      <x:c r="B70" s="20"/>
      <x:c r="C70" s="20"/>
      <x:c r="D70" s="20"/>
      <x:c r="E70" s="20"/>
      <x:c r="F70" s="26"/>
      <x:c r="G70" s="20"/>
      <x:c r="H70" s="20"/>
      <x:c r="I70" s="20"/>
      <x:c r="J70" s="26"/>
      <x:c r="K70" s="20"/>
      <x:c r="L70" s="4" t="str">
        <x:f>IF(COUNTA(A70:K70)=0,"",IF(OR(AND(E70&lt;&gt;"初回入場",E70&lt;&gt;"退場",E70&lt;&gt;"再入場"),AND(H70&lt;&gt;"仮記録",H70&lt;&gt;"照合済み",H70&lt;&gt;"競合保留"),A70="",B70="",C70="",D70="",E70="",F70="",G70="",H70="",COUNTIF($A$7:$A$106,A70)&gt;1,COUNTIFS('記入例_受付'!$C$7:$C$46,D70,'記入例_受付'!$F$7:$F$46,"有効")&lt;&gt;1,COUNTIFS('記入例_受付'!$A$7:$A$46,B70,'記入例_受付'!$B$7:$B$46,C70,'記入例_受付'!$C$7:$C$46,D70)&lt;&gt;1,AND(H70="照合済み",OR(I70="",J70="",J70&lt;F70)),AND(E70="初回入場",COUNTIFS($D$7:$D$106,D70,$E$7:$E$106,"初回入場")&gt;1)),"要確認","入力済"))</x:f>
      </x:c>
      <x:c r="M70" s="4" t="n">
        <x:f>IF(AND(L70="入力済",H70="照合済み",E70="初回入場"),1,0)</x:f>
        <x:v>0</x:v>
      </x:c>
      <x:c r="N70" s="4" t="n">
        <x:f>IF(AND(L70="入力済",H70="照合済み"),IF(OR(E70="初回入場",E70="再入場"),1,IF(E70="退場",-1,0)),0)</x:f>
        <x:v>0</x:v>
      </x:c>
      <x:c r="O70" s="4" t="n">
        <x:f>IF(AND(L70="入力済",H70="照合済み",E70="再入場"),1,0)</x:f>
        <x:v>0</x:v>
      </x:c>
    </x:row>
    <x:row r="71" ht="45" customHeight="1">
      <x:c r="A71" s="22"/>
      <x:c r="B71" s="22"/>
      <x:c r="C71" s="22"/>
      <x:c r="D71" s="22"/>
      <x:c r="E71" s="22"/>
      <x:c r="F71" s="28"/>
      <x:c r="G71" s="22"/>
      <x:c r="H71" s="22"/>
      <x:c r="I71" s="22"/>
      <x:c r="J71" s="28"/>
      <x:c r="K71" s="22"/>
      <x:c r="L71" s="23" t="str">
        <x:f>IF(COUNTA(A71:K71)=0,"",IF(OR(AND(E71&lt;&gt;"初回入場",E71&lt;&gt;"退場",E71&lt;&gt;"再入場"),AND(H71&lt;&gt;"仮記録",H71&lt;&gt;"照合済み",H71&lt;&gt;"競合保留"),A71="",B71="",C71="",D71="",E71="",F71="",G71="",H71="",COUNTIF($A$7:$A$106,A71)&gt;1,COUNTIFS('記入例_受付'!$C$7:$C$46,D71,'記入例_受付'!$F$7:$F$46,"有効")&lt;&gt;1,COUNTIFS('記入例_受付'!$A$7:$A$46,B71,'記入例_受付'!$B$7:$B$46,C71,'記入例_受付'!$C$7:$C$46,D71)&lt;&gt;1,AND(H71="照合済み",OR(I71="",J71="",J71&lt;F71)),AND(E71="初回入場",COUNTIFS($D$7:$D$106,D71,$E$7:$E$106,"初回入場")&gt;1)),"要確認","入力済"))</x:f>
      </x:c>
      <x:c r="M71" s="23" t="n">
        <x:f>IF(AND(L71="入力済",H71="照合済み",E71="初回入場"),1,0)</x:f>
        <x:v>0</x:v>
      </x:c>
      <x:c r="N71" s="23" t="n">
        <x:f>IF(AND(L71="入力済",H71="照合済み"),IF(OR(E71="初回入場",E71="再入場"),1,IF(E71="退場",-1,0)),0)</x:f>
        <x:v>0</x:v>
      </x:c>
      <x:c r="O71" s="23" t="n">
        <x:f>IF(AND(L71="入力済",H71="照合済み",E71="再入場"),1,0)</x:f>
        <x:v>0</x:v>
      </x:c>
    </x:row>
    <x:row r="72" ht="45" customHeight="1">
      <x:c r="A72" s="20"/>
      <x:c r="B72" s="20"/>
      <x:c r="C72" s="20"/>
      <x:c r="D72" s="20"/>
      <x:c r="E72" s="20"/>
      <x:c r="F72" s="26"/>
      <x:c r="G72" s="20"/>
      <x:c r="H72" s="20"/>
      <x:c r="I72" s="20"/>
      <x:c r="J72" s="26"/>
      <x:c r="K72" s="20"/>
      <x:c r="L72" s="4" t="str">
        <x:f>IF(COUNTA(A72:K72)=0,"",IF(OR(AND(E72&lt;&gt;"初回入場",E72&lt;&gt;"退場",E72&lt;&gt;"再入場"),AND(H72&lt;&gt;"仮記録",H72&lt;&gt;"照合済み",H72&lt;&gt;"競合保留"),A72="",B72="",C72="",D72="",E72="",F72="",G72="",H72="",COUNTIF($A$7:$A$106,A72)&gt;1,COUNTIFS('記入例_受付'!$C$7:$C$46,D72,'記入例_受付'!$F$7:$F$46,"有効")&lt;&gt;1,COUNTIFS('記入例_受付'!$A$7:$A$46,B72,'記入例_受付'!$B$7:$B$46,C72,'記入例_受付'!$C$7:$C$46,D72)&lt;&gt;1,AND(H72="照合済み",OR(I72="",J72="",J72&lt;F72)),AND(E72="初回入場",COUNTIFS($D$7:$D$106,D72,$E$7:$E$106,"初回入場")&gt;1)),"要確認","入力済"))</x:f>
      </x:c>
      <x:c r="M72" s="4" t="n">
        <x:f>IF(AND(L72="入力済",H72="照合済み",E72="初回入場"),1,0)</x:f>
        <x:v>0</x:v>
      </x:c>
      <x:c r="N72" s="4" t="n">
        <x:f>IF(AND(L72="入力済",H72="照合済み"),IF(OR(E72="初回入場",E72="再入場"),1,IF(E72="退場",-1,0)),0)</x:f>
        <x:v>0</x:v>
      </x:c>
      <x:c r="O72" s="4" t="n">
        <x:f>IF(AND(L72="入力済",H72="照合済み",E72="再入場"),1,0)</x:f>
        <x:v>0</x:v>
      </x:c>
    </x:row>
    <x:row r="73" ht="45" customHeight="1">
      <x:c r="A73" s="22"/>
      <x:c r="B73" s="22"/>
      <x:c r="C73" s="22"/>
      <x:c r="D73" s="22"/>
      <x:c r="E73" s="22"/>
      <x:c r="F73" s="28"/>
      <x:c r="G73" s="22"/>
      <x:c r="H73" s="22"/>
      <x:c r="I73" s="22"/>
      <x:c r="J73" s="28"/>
      <x:c r="K73" s="22"/>
      <x:c r="L73" s="23" t="str">
        <x:f>IF(COUNTA(A73:K73)=0,"",IF(OR(AND(E73&lt;&gt;"初回入場",E73&lt;&gt;"退場",E73&lt;&gt;"再入場"),AND(H73&lt;&gt;"仮記録",H73&lt;&gt;"照合済み",H73&lt;&gt;"競合保留"),A73="",B73="",C73="",D73="",E73="",F73="",G73="",H73="",COUNTIF($A$7:$A$106,A73)&gt;1,COUNTIFS('記入例_受付'!$C$7:$C$46,D73,'記入例_受付'!$F$7:$F$46,"有効")&lt;&gt;1,COUNTIFS('記入例_受付'!$A$7:$A$46,B73,'記入例_受付'!$B$7:$B$46,C73,'記入例_受付'!$C$7:$C$46,D73)&lt;&gt;1,AND(H73="照合済み",OR(I73="",J73="",J73&lt;F73)),AND(E73="初回入場",COUNTIFS($D$7:$D$106,D73,$E$7:$E$106,"初回入場")&gt;1)),"要確認","入力済"))</x:f>
      </x:c>
      <x:c r="M73" s="23" t="n">
        <x:f>IF(AND(L73="入力済",H73="照合済み",E73="初回入場"),1,0)</x:f>
        <x:v>0</x:v>
      </x:c>
      <x:c r="N73" s="23" t="n">
        <x:f>IF(AND(L73="入力済",H73="照合済み"),IF(OR(E73="初回入場",E73="再入場"),1,IF(E73="退場",-1,0)),0)</x:f>
        <x:v>0</x:v>
      </x:c>
      <x:c r="O73" s="23" t="n">
        <x:f>IF(AND(L73="入力済",H73="照合済み",E73="再入場"),1,0)</x:f>
        <x:v>0</x:v>
      </x:c>
    </x:row>
    <x:row r="74" ht="45" customHeight="1">
      <x:c r="A74" s="20"/>
      <x:c r="B74" s="20"/>
      <x:c r="C74" s="20"/>
      <x:c r="D74" s="20"/>
      <x:c r="E74" s="20"/>
      <x:c r="F74" s="26"/>
      <x:c r="G74" s="20"/>
      <x:c r="H74" s="20"/>
      <x:c r="I74" s="20"/>
      <x:c r="J74" s="26"/>
      <x:c r="K74" s="20"/>
      <x:c r="L74" s="4" t="str">
        <x:f>IF(COUNTA(A74:K74)=0,"",IF(OR(AND(E74&lt;&gt;"初回入場",E74&lt;&gt;"退場",E74&lt;&gt;"再入場"),AND(H74&lt;&gt;"仮記録",H74&lt;&gt;"照合済み",H74&lt;&gt;"競合保留"),A74="",B74="",C74="",D74="",E74="",F74="",G74="",H74="",COUNTIF($A$7:$A$106,A74)&gt;1,COUNTIFS('記入例_受付'!$C$7:$C$46,D74,'記入例_受付'!$F$7:$F$46,"有効")&lt;&gt;1,COUNTIFS('記入例_受付'!$A$7:$A$46,B74,'記入例_受付'!$B$7:$B$46,C74,'記入例_受付'!$C$7:$C$46,D74)&lt;&gt;1,AND(H74="照合済み",OR(I74="",J74="",J74&lt;F74)),AND(E74="初回入場",COUNTIFS($D$7:$D$106,D74,$E$7:$E$106,"初回入場")&gt;1)),"要確認","入力済"))</x:f>
      </x:c>
      <x:c r="M74" s="4" t="n">
        <x:f>IF(AND(L74="入力済",H74="照合済み",E74="初回入場"),1,0)</x:f>
        <x:v>0</x:v>
      </x:c>
      <x:c r="N74" s="4" t="n">
        <x:f>IF(AND(L74="入力済",H74="照合済み"),IF(OR(E74="初回入場",E74="再入場"),1,IF(E74="退場",-1,0)),0)</x:f>
        <x:v>0</x:v>
      </x:c>
      <x:c r="O74" s="4" t="n">
        <x:f>IF(AND(L74="入力済",H74="照合済み",E74="再入場"),1,0)</x:f>
        <x:v>0</x:v>
      </x:c>
    </x:row>
    <x:row r="75" ht="45" customHeight="1">
      <x:c r="A75" s="22"/>
      <x:c r="B75" s="22"/>
      <x:c r="C75" s="22"/>
      <x:c r="D75" s="22"/>
      <x:c r="E75" s="22"/>
      <x:c r="F75" s="28"/>
      <x:c r="G75" s="22"/>
      <x:c r="H75" s="22"/>
      <x:c r="I75" s="22"/>
      <x:c r="J75" s="28"/>
      <x:c r="K75" s="22"/>
      <x:c r="L75" s="23" t="str">
        <x:f>IF(COUNTA(A75:K75)=0,"",IF(OR(AND(E75&lt;&gt;"初回入場",E75&lt;&gt;"退場",E75&lt;&gt;"再入場"),AND(H75&lt;&gt;"仮記録",H75&lt;&gt;"照合済み",H75&lt;&gt;"競合保留"),A75="",B75="",C75="",D75="",E75="",F75="",G75="",H75="",COUNTIF($A$7:$A$106,A75)&gt;1,COUNTIFS('記入例_受付'!$C$7:$C$46,D75,'記入例_受付'!$F$7:$F$46,"有効")&lt;&gt;1,COUNTIFS('記入例_受付'!$A$7:$A$46,B75,'記入例_受付'!$B$7:$B$46,C75,'記入例_受付'!$C$7:$C$46,D75)&lt;&gt;1,AND(H75="照合済み",OR(I75="",J75="",J75&lt;F75)),AND(E75="初回入場",COUNTIFS($D$7:$D$106,D75,$E$7:$E$106,"初回入場")&gt;1)),"要確認","入力済"))</x:f>
      </x:c>
      <x:c r="M75" s="23" t="n">
        <x:f>IF(AND(L75="入力済",H75="照合済み",E75="初回入場"),1,0)</x:f>
        <x:v>0</x:v>
      </x:c>
      <x:c r="N75" s="23" t="n">
        <x:f>IF(AND(L75="入力済",H75="照合済み"),IF(OR(E75="初回入場",E75="再入場"),1,IF(E75="退場",-1,0)),0)</x:f>
        <x:v>0</x:v>
      </x:c>
      <x:c r="O75" s="23" t="n">
        <x:f>IF(AND(L75="入力済",H75="照合済み",E75="再入場"),1,0)</x:f>
        <x:v>0</x:v>
      </x:c>
    </x:row>
    <x:row r="76" ht="45" customHeight="1">
      <x:c r="A76" s="20"/>
      <x:c r="B76" s="20"/>
      <x:c r="C76" s="20"/>
      <x:c r="D76" s="20"/>
      <x:c r="E76" s="20"/>
      <x:c r="F76" s="26"/>
      <x:c r="G76" s="20"/>
      <x:c r="H76" s="20"/>
      <x:c r="I76" s="20"/>
      <x:c r="J76" s="26"/>
      <x:c r="K76" s="20"/>
      <x:c r="L76" s="4" t="str">
        <x:f>IF(COUNTA(A76:K76)=0,"",IF(OR(AND(E76&lt;&gt;"初回入場",E76&lt;&gt;"退場",E76&lt;&gt;"再入場"),AND(H76&lt;&gt;"仮記録",H76&lt;&gt;"照合済み",H76&lt;&gt;"競合保留"),A76="",B76="",C76="",D76="",E76="",F76="",G76="",H76="",COUNTIF($A$7:$A$106,A76)&gt;1,COUNTIFS('記入例_受付'!$C$7:$C$46,D76,'記入例_受付'!$F$7:$F$46,"有効")&lt;&gt;1,COUNTIFS('記入例_受付'!$A$7:$A$46,B76,'記入例_受付'!$B$7:$B$46,C76,'記入例_受付'!$C$7:$C$46,D76)&lt;&gt;1,AND(H76="照合済み",OR(I76="",J76="",J76&lt;F76)),AND(E76="初回入場",COUNTIFS($D$7:$D$106,D76,$E$7:$E$106,"初回入場")&gt;1)),"要確認","入力済"))</x:f>
      </x:c>
      <x:c r="M76" s="4" t="n">
        <x:f>IF(AND(L76="入力済",H76="照合済み",E76="初回入場"),1,0)</x:f>
        <x:v>0</x:v>
      </x:c>
      <x:c r="N76" s="4" t="n">
        <x:f>IF(AND(L76="入力済",H76="照合済み"),IF(OR(E76="初回入場",E76="再入場"),1,IF(E76="退場",-1,0)),0)</x:f>
        <x:v>0</x:v>
      </x:c>
      <x:c r="O76" s="4" t="n">
        <x:f>IF(AND(L76="入力済",H76="照合済み",E76="再入場"),1,0)</x:f>
        <x:v>0</x:v>
      </x:c>
    </x:row>
    <x:row r="77" ht="45" customHeight="1">
      <x:c r="A77" s="22"/>
      <x:c r="B77" s="22"/>
      <x:c r="C77" s="22"/>
      <x:c r="D77" s="22"/>
      <x:c r="E77" s="22"/>
      <x:c r="F77" s="28"/>
      <x:c r="G77" s="22"/>
      <x:c r="H77" s="22"/>
      <x:c r="I77" s="22"/>
      <x:c r="J77" s="28"/>
      <x:c r="K77" s="22"/>
      <x:c r="L77" s="23" t="str">
        <x:f>IF(COUNTA(A77:K77)=0,"",IF(OR(AND(E77&lt;&gt;"初回入場",E77&lt;&gt;"退場",E77&lt;&gt;"再入場"),AND(H77&lt;&gt;"仮記録",H77&lt;&gt;"照合済み",H77&lt;&gt;"競合保留"),A77="",B77="",C77="",D77="",E77="",F77="",G77="",H77="",COUNTIF($A$7:$A$106,A77)&gt;1,COUNTIFS('記入例_受付'!$C$7:$C$46,D77,'記入例_受付'!$F$7:$F$46,"有効")&lt;&gt;1,COUNTIFS('記入例_受付'!$A$7:$A$46,B77,'記入例_受付'!$B$7:$B$46,C77,'記入例_受付'!$C$7:$C$46,D77)&lt;&gt;1,AND(H77="照合済み",OR(I77="",J77="",J77&lt;F77)),AND(E77="初回入場",COUNTIFS($D$7:$D$106,D77,$E$7:$E$106,"初回入場")&gt;1)),"要確認","入力済"))</x:f>
      </x:c>
      <x:c r="M77" s="23" t="n">
        <x:f>IF(AND(L77="入力済",H77="照合済み",E77="初回入場"),1,0)</x:f>
        <x:v>0</x:v>
      </x:c>
      <x:c r="N77" s="23" t="n">
        <x:f>IF(AND(L77="入力済",H77="照合済み"),IF(OR(E77="初回入場",E77="再入場"),1,IF(E77="退場",-1,0)),0)</x:f>
        <x:v>0</x:v>
      </x:c>
      <x:c r="O77" s="23" t="n">
        <x:f>IF(AND(L77="入力済",H77="照合済み",E77="再入場"),1,0)</x:f>
        <x:v>0</x:v>
      </x:c>
    </x:row>
    <x:row r="78" ht="45" customHeight="1">
      <x:c r="A78" s="20"/>
      <x:c r="B78" s="20"/>
      <x:c r="C78" s="20"/>
      <x:c r="D78" s="20"/>
      <x:c r="E78" s="20"/>
      <x:c r="F78" s="26"/>
      <x:c r="G78" s="20"/>
      <x:c r="H78" s="20"/>
      <x:c r="I78" s="20"/>
      <x:c r="J78" s="26"/>
      <x:c r="K78" s="20"/>
      <x:c r="L78" s="4" t="str">
        <x:f>IF(COUNTA(A78:K78)=0,"",IF(OR(AND(E78&lt;&gt;"初回入場",E78&lt;&gt;"退場",E78&lt;&gt;"再入場"),AND(H78&lt;&gt;"仮記録",H78&lt;&gt;"照合済み",H78&lt;&gt;"競合保留"),A78="",B78="",C78="",D78="",E78="",F78="",G78="",H78="",COUNTIF($A$7:$A$106,A78)&gt;1,COUNTIFS('記入例_受付'!$C$7:$C$46,D78,'記入例_受付'!$F$7:$F$46,"有効")&lt;&gt;1,COUNTIFS('記入例_受付'!$A$7:$A$46,B78,'記入例_受付'!$B$7:$B$46,C78,'記入例_受付'!$C$7:$C$46,D78)&lt;&gt;1,AND(H78="照合済み",OR(I78="",J78="",J78&lt;F78)),AND(E78="初回入場",COUNTIFS($D$7:$D$106,D78,$E$7:$E$106,"初回入場")&gt;1)),"要確認","入力済"))</x:f>
      </x:c>
      <x:c r="M78" s="4" t="n">
        <x:f>IF(AND(L78="入力済",H78="照合済み",E78="初回入場"),1,0)</x:f>
        <x:v>0</x:v>
      </x:c>
      <x:c r="N78" s="4" t="n">
        <x:f>IF(AND(L78="入力済",H78="照合済み"),IF(OR(E78="初回入場",E78="再入場"),1,IF(E78="退場",-1,0)),0)</x:f>
        <x:v>0</x:v>
      </x:c>
      <x:c r="O78" s="4" t="n">
        <x:f>IF(AND(L78="入力済",H78="照合済み",E78="再入場"),1,0)</x:f>
        <x:v>0</x:v>
      </x:c>
    </x:row>
    <x:row r="79" ht="45" customHeight="1">
      <x:c r="A79" s="22"/>
      <x:c r="B79" s="22"/>
      <x:c r="C79" s="22"/>
      <x:c r="D79" s="22"/>
      <x:c r="E79" s="22"/>
      <x:c r="F79" s="28"/>
      <x:c r="G79" s="22"/>
      <x:c r="H79" s="22"/>
      <x:c r="I79" s="22"/>
      <x:c r="J79" s="28"/>
      <x:c r="K79" s="22"/>
      <x:c r="L79" s="23" t="str">
        <x:f>IF(COUNTA(A79:K79)=0,"",IF(OR(AND(E79&lt;&gt;"初回入場",E79&lt;&gt;"退場",E79&lt;&gt;"再入場"),AND(H79&lt;&gt;"仮記録",H79&lt;&gt;"照合済み",H79&lt;&gt;"競合保留"),A79="",B79="",C79="",D79="",E79="",F79="",G79="",H79="",COUNTIF($A$7:$A$106,A79)&gt;1,COUNTIFS('記入例_受付'!$C$7:$C$46,D79,'記入例_受付'!$F$7:$F$46,"有効")&lt;&gt;1,COUNTIFS('記入例_受付'!$A$7:$A$46,B79,'記入例_受付'!$B$7:$B$46,C79,'記入例_受付'!$C$7:$C$46,D79)&lt;&gt;1,AND(H79="照合済み",OR(I79="",J79="",J79&lt;F79)),AND(E79="初回入場",COUNTIFS($D$7:$D$106,D79,$E$7:$E$106,"初回入場")&gt;1)),"要確認","入力済"))</x:f>
      </x:c>
      <x:c r="M79" s="23" t="n">
        <x:f>IF(AND(L79="入力済",H79="照合済み",E79="初回入場"),1,0)</x:f>
        <x:v>0</x:v>
      </x:c>
      <x:c r="N79" s="23" t="n">
        <x:f>IF(AND(L79="入力済",H79="照合済み"),IF(OR(E79="初回入場",E79="再入場"),1,IF(E79="退場",-1,0)),0)</x:f>
        <x:v>0</x:v>
      </x:c>
      <x:c r="O79" s="23" t="n">
        <x:f>IF(AND(L79="入力済",H79="照合済み",E79="再入場"),1,0)</x:f>
        <x:v>0</x:v>
      </x:c>
    </x:row>
    <x:row r="80" ht="45" customHeight="1">
      <x:c r="A80" s="20"/>
      <x:c r="B80" s="20"/>
      <x:c r="C80" s="20"/>
      <x:c r="D80" s="20"/>
      <x:c r="E80" s="20"/>
      <x:c r="F80" s="26"/>
      <x:c r="G80" s="20"/>
      <x:c r="H80" s="20"/>
      <x:c r="I80" s="20"/>
      <x:c r="J80" s="26"/>
      <x:c r="K80" s="20"/>
      <x:c r="L80" s="4" t="str">
        <x:f>IF(COUNTA(A80:K80)=0,"",IF(OR(AND(E80&lt;&gt;"初回入場",E80&lt;&gt;"退場",E80&lt;&gt;"再入場"),AND(H80&lt;&gt;"仮記録",H80&lt;&gt;"照合済み",H80&lt;&gt;"競合保留"),A80="",B80="",C80="",D80="",E80="",F80="",G80="",H80="",COUNTIF($A$7:$A$106,A80)&gt;1,COUNTIFS('記入例_受付'!$C$7:$C$46,D80,'記入例_受付'!$F$7:$F$46,"有効")&lt;&gt;1,COUNTIFS('記入例_受付'!$A$7:$A$46,B80,'記入例_受付'!$B$7:$B$46,C80,'記入例_受付'!$C$7:$C$46,D80)&lt;&gt;1,AND(H80="照合済み",OR(I80="",J80="",J80&lt;F80)),AND(E80="初回入場",COUNTIFS($D$7:$D$106,D80,$E$7:$E$106,"初回入場")&gt;1)),"要確認","入力済"))</x:f>
      </x:c>
      <x:c r="M80" s="4" t="n">
        <x:f>IF(AND(L80="入力済",H80="照合済み",E80="初回入場"),1,0)</x:f>
        <x:v>0</x:v>
      </x:c>
      <x:c r="N80" s="4" t="n">
        <x:f>IF(AND(L80="入力済",H80="照合済み"),IF(OR(E80="初回入場",E80="再入場"),1,IF(E80="退場",-1,0)),0)</x:f>
        <x:v>0</x:v>
      </x:c>
      <x:c r="O80" s="4" t="n">
        <x:f>IF(AND(L80="入力済",H80="照合済み",E80="再入場"),1,0)</x:f>
        <x:v>0</x:v>
      </x:c>
    </x:row>
    <x:row r="81" ht="45" customHeight="1">
      <x:c r="A81" s="22"/>
      <x:c r="B81" s="22"/>
      <x:c r="C81" s="22"/>
      <x:c r="D81" s="22"/>
      <x:c r="E81" s="22"/>
      <x:c r="F81" s="28"/>
      <x:c r="G81" s="22"/>
      <x:c r="H81" s="22"/>
      <x:c r="I81" s="22"/>
      <x:c r="J81" s="28"/>
      <x:c r="K81" s="22"/>
      <x:c r="L81" s="23" t="str">
        <x:f>IF(COUNTA(A81:K81)=0,"",IF(OR(AND(E81&lt;&gt;"初回入場",E81&lt;&gt;"退場",E81&lt;&gt;"再入場"),AND(H81&lt;&gt;"仮記録",H81&lt;&gt;"照合済み",H81&lt;&gt;"競合保留"),A81="",B81="",C81="",D81="",E81="",F81="",G81="",H81="",COUNTIF($A$7:$A$106,A81)&gt;1,COUNTIFS('記入例_受付'!$C$7:$C$46,D81,'記入例_受付'!$F$7:$F$46,"有効")&lt;&gt;1,COUNTIFS('記入例_受付'!$A$7:$A$46,B81,'記入例_受付'!$B$7:$B$46,C81,'記入例_受付'!$C$7:$C$46,D81)&lt;&gt;1,AND(H81="照合済み",OR(I81="",J81="",J81&lt;F81)),AND(E81="初回入場",COUNTIFS($D$7:$D$106,D81,$E$7:$E$106,"初回入場")&gt;1)),"要確認","入力済"))</x:f>
      </x:c>
      <x:c r="M81" s="23" t="n">
        <x:f>IF(AND(L81="入力済",H81="照合済み",E81="初回入場"),1,0)</x:f>
        <x:v>0</x:v>
      </x:c>
      <x:c r="N81" s="23" t="n">
        <x:f>IF(AND(L81="入力済",H81="照合済み"),IF(OR(E81="初回入場",E81="再入場"),1,IF(E81="退場",-1,0)),0)</x:f>
        <x:v>0</x:v>
      </x:c>
      <x:c r="O81" s="23" t="n">
        <x:f>IF(AND(L81="入力済",H81="照合済み",E81="再入場"),1,0)</x:f>
        <x:v>0</x:v>
      </x:c>
    </x:row>
    <x:row r="82" ht="45" customHeight="1">
      <x:c r="A82" s="20"/>
      <x:c r="B82" s="20"/>
      <x:c r="C82" s="20"/>
      <x:c r="D82" s="20"/>
      <x:c r="E82" s="20"/>
      <x:c r="F82" s="26"/>
      <x:c r="G82" s="20"/>
      <x:c r="H82" s="20"/>
      <x:c r="I82" s="20"/>
      <x:c r="J82" s="26"/>
      <x:c r="K82" s="20"/>
      <x:c r="L82" s="4" t="str">
        <x:f>IF(COUNTA(A82:K82)=0,"",IF(OR(AND(E82&lt;&gt;"初回入場",E82&lt;&gt;"退場",E82&lt;&gt;"再入場"),AND(H82&lt;&gt;"仮記録",H82&lt;&gt;"照合済み",H82&lt;&gt;"競合保留"),A82="",B82="",C82="",D82="",E82="",F82="",G82="",H82="",COUNTIF($A$7:$A$106,A82)&gt;1,COUNTIFS('記入例_受付'!$C$7:$C$46,D82,'記入例_受付'!$F$7:$F$46,"有効")&lt;&gt;1,COUNTIFS('記入例_受付'!$A$7:$A$46,B82,'記入例_受付'!$B$7:$B$46,C82,'記入例_受付'!$C$7:$C$46,D82)&lt;&gt;1,AND(H82="照合済み",OR(I82="",J82="",J82&lt;F82)),AND(E82="初回入場",COUNTIFS($D$7:$D$106,D82,$E$7:$E$106,"初回入場")&gt;1)),"要確認","入力済"))</x:f>
      </x:c>
      <x:c r="M82" s="4" t="n">
        <x:f>IF(AND(L82="入力済",H82="照合済み",E82="初回入場"),1,0)</x:f>
        <x:v>0</x:v>
      </x:c>
      <x:c r="N82" s="4" t="n">
        <x:f>IF(AND(L82="入力済",H82="照合済み"),IF(OR(E82="初回入場",E82="再入場"),1,IF(E82="退場",-1,0)),0)</x:f>
        <x:v>0</x:v>
      </x:c>
      <x:c r="O82" s="4" t="n">
        <x:f>IF(AND(L82="入力済",H82="照合済み",E82="再入場"),1,0)</x:f>
        <x:v>0</x:v>
      </x:c>
    </x:row>
    <x:row r="83" ht="45" customHeight="1">
      <x:c r="A83" s="22"/>
      <x:c r="B83" s="22"/>
      <x:c r="C83" s="22"/>
      <x:c r="D83" s="22"/>
      <x:c r="E83" s="22"/>
      <x:c r="F83" s="28"/>
      <x:c r="G83" s="22"/>
      <x:c r="H83" s="22"/>
      <x:c r="I83" s="22"/>
      <x:c r="J83" s="28"/>
      <x:c r="K83" s="22"/>
      <x:c r="L83" s="23" t="str">
        <x:f>IF(COUNTA(A83:K83)=0,"",IF(OR(AND(E83&lt;&gt;"初回入場",E83&lt;&gt;"退場",E83&lt;&gt;"再入場"),AND(H83&lt;&gt;"仮記録",H83&lt;&gt;"照合済み",H83&lt;&gt;"競合保留"),A83="",B83="",C83="",D83="",E83="",F83="",G83="",H83="",COUNTIF($A$7:$A$106,A83)&gt;1,COUNTIFS('記入例_受付'!$C$7:$C$46,D83,'記入例_受付'!$F$7:$F$46,"有効")&lt;&gt;1,COUNTIFS('記入例_受付'!$A$7:$A$46,B83,'記入例_受付'!$B$7:$B$46,C83,'記入例_受付'!$C$7:$C$46,D83)&lt;&gt;1,AND(H83="照合済み",OR(I83="",J83="",J83&lt;F83)),AND(E83="初回入場",COUNTIFS($D$7:$D$106,D83,$E$7:$E$106,"初回入場")&gt;1)),"要確認","入力済"))</x:f>
      </x:c>
      <x:c r="M83" s="23" t="n">
        <x:f>IF(AND(L83="入力済",H83="照合済み",E83="初回入場"),1,0)</x:f>
        <x:v>0</x:v>
      </x:c>
      <x:c r="N83" s="23" t="n">
        <x:f>IF(AND(L83="入力済",H83="照合済み"),IF(OR(E83="初回入場",E83="再入場"),1,IF(E83="退場",-1,0)),0)</x:f>
        <x:v>0</x:v>
      </x:c>
      <x:c r="O83" s="23" t="n">
        <x:f>IF(AND(L83="入力済",H83="照合済み",E83="再入場"),1,0)</x:f>
        <x:v>0</x:v>
      </x:c>
    </x:row>
    <x:row r="84" ht="45" customHeight="1">
      <x:c r="A84" s="20"/>
      <x:c r="B84" s="20"/>
      <x:c r="C84" s="20"/>
      <x:c r="D84" s="20"/>
      <x:c r="E84" s="20"/>
      <x:c r="F84" s="26"/>
      <x:c r="G84" s="20"/>
      <x:c r="H84" s="20"/>
      <x:c r="I84" s="20"/>
      <x:c r="J84" s="26"/>
      <x:c r="K84" s="20"/>
      <x:c r="L84" s="4" t="str">
        <x:f>IF(COUNTA(A84:K84)=0,"",IF(OR(AND(E84&lt;&gt;"初回入場",E84&lt;&gt;"退場",E84&lt;&gt;"再入場"),AND(H84&lt;&gt;"仮記録",H84&lt;&gt;"照合済み",H84&lt;&gt;"競合保留"),A84="",B84="",C84="",D84="",E84="",F84="",G84="",H84="",COUNTIF($A$7:$A$106,A84)&gt;1,COUNTIFS('記入例_受付'!$C$7:$C$46,D84,'記入例_受付'!$F$7:$F$46,"有効")&lt;&gt;1,COUNTIFS('記入例_受付'!$A$7:$A$46,B84,'記入例_受付'!$B$7:$B$46,C84,'記入例_受付'!$C$7:$C$46,D84)&lt;&gt;1,AND(H84="照合済み",OR(I84="",J84="",J84&lt;F84)),AND(E84="初回入場",COUNTIFS($D$7:$D$106,D84,$E$7:$E$106,"初回入場")&gt;1)),"要確認","入力済"))</x:f>
      </x:c>
      <x:c r="M84" s="4" t="n">
        <x:f>IF(AND(L84="入力済",H84="照合済み",E84="初回入場"),1,0)</x:f>
        <x:v>0</x:v>
      </x:c>
      <x:c r="N84" s="4" t="n">
        <x:f>IF(AND(L84="入力済",H84="照合済み"),IF(OR(E84="初回入場",E84="再入場"),1,IF(E84="退場",-1,0)),0)</x:f>
        <x:v>0</x:v>
      </x:c>
      <x:c r="O84" s="4" t="n">
        <x:f>IF(AND(L84="入力済",H84="照合済み",E84="再入場"),1,0)</x:f>
        <x:v>0</x:v>
      </x:c>
    </x:row>
    <x:row r="85" ht="45" customHeight="1">
      <x:c r="A85" s="22"/>
      <x:c r="B85" s="22"/>
      <x:c r="C85" s="22"/>
      <x:c r="D85" s="22"/>
      <x:c r="E85" s="22"/>
      <x:c r="F85" s="28"/>
      <x:c r="G85" s="22"/>
      <x:c r="H85" s="22"/>
      <x:c r="I85" s="22"/>
      <x:c r="J85" s="28"/>
      <x:c r="K85" s="22"/>
      <x:c r="L85" s="23" t="str">
        <x:f>IF(COUNTA(A85:K85)=0,"",IF(OR(AND(E85&lt;&gt;"初回入場",E85&lt;&gt;"退場",E85&lt;&gt;"再入場"),AND(H85&lt;&gt;"仮記録",H85&lt;&gt;"照合済み",H85&lt;&gt;"競合保留"),A85="",B85="",C85="",D85="",E85="",F85="",G85="",H85="",COUNTIF($A$7:$A$106,A85)&gt;1,COUNTIFS('記入例_受付'!$C$7:$C$46,D85,'記入例_受付'!$F$7:$F$46,"有効")&lt;&gt;1,COUNTIFS('記入例_受付'!$A$7:$A$46,B85,'記入例_受付'!$B$7:$B$46,C85,'記入例_受付'!$C$7:$C$46,D85)&lt;&gt;1,AND(H85="照合済み",OR(I85="",J85="",J85&lt;F85)),AND(E85="初回入場",COUNTIFS($D$7:$D$106,D85,$E$7:$E$106,"初回入場")&gt;1)),"要確認","入力済"))</x:f>
      </x:c>
      <x:c r="M85" s="23" t="n">
        <x:f>IF(AND(L85="入力済",H85="照合済み",E85="初回入場"),1,0)</x:f>
        <x:v>0</x:v>
      </x:c>
      <x:c r="N85" s="23" t="n">
        <x:f>IF(AND(L85="入力済",H85="照合済み"),IF(OR(E85="初回入場",E85="再入場"),1,IF(E85="退場",-1,0)),0)</x:f>
        <x:v>0</x:v>
      </x:c>
      <x:c r="O85" s="23" t="n">
        <x:f>IF(AND(L85="入力済",H85="照合済み",E85="再入場"),1,0)</x:f>
        <x:v>0</x:v>
      </x:c>
    </x:row>
    <x:row r="86" ht="45" customHeight="1">
      <x:c r="A86" s="20"/>
      <x:c r="B86" s="20"/>
      <x:c r="C86" s="20"/>
      <x:c r="D86" s="20"/>
      <x:c r="E86" s="20"/>
      <x:c r="F86" s="26"/>
      <x:c r="G86" s="20"/>
      <x:c r="H86" s="20"/>
      <x:c r="I86" s="20"/>
      <x:c r="J86" s="26"/>
      <x:c r="K86" s="20"/>
      <x:c r="L86" s="4" t="str">
        <x:f>IF(COUNTA(A86:K86)=0,"",IF(OR(AND(E86&lt;&gt;"初回入場",E86&lt;&gt;"退場",E86&lt;&gt;"再入場"),AND(H86&lt;&gt;"仮記録",H86&lt;&gt;"照合済み",H86&lt;&gt;"競合保留"),A86="",B86="",C86="",D86="",E86="",F86="",G86="",H86="",COUNTIF($A$7:$A$106,A86)&gt;1,COUNTIFS('記入例_受付'!$C$7:$C$46,D86,'記入例_受付'!$F$7:$F$46,"有効")&lt;&gt;1,COUNTIFS('記入例_受付'!$A$7:$A$46,B86,'記入例_受付'!$B$7:$B$46,C86,'記入例_受付'!$C$7:$C$46,D86)&lt;&gt;1,AND(H86="照合済み",OR(I86="",J86="",J86&lt;F86)),AND(E86="初回入場",COUNTIFS($D$7:$D$106,D86,$E$7:$E$106,"初回入場")&gt;1)),"要確認","入力済"))</x:f>
      </x:c>
      <x:c r="M86" s="4" t="n">
        <x:f>IF(AND(L86="入力済",H86="照合済み",E86="初回入場"),1,0)</x:f>
        <x:v>0</x:v>
      </x:c>
      <x:c r="N86" s="4" t="n">
        <x:f>IF(AND(L86="入力済",H86="照合済み"),IF(OR(E86="初回入場",E86="再入場"),1,IF(E86="退場",-1,0)),0)</x:f>
        <x:v>0</x:v>
      </x:c>
      <x:c r="O86" s="4" t="n">
        <x:f>IF(AND(L86="入力済",H86="照合済み",E86="再入場"),1,0)</x:f>
        <x:v>0</x:v>
      </x:c>
    </x:row>
    <x:row r="87" ht="45" customHeight="1">
      <x:c r="A87" s="22"/>
      <x:c r="B87" s="22"/>
      <x:c r="C87" s="22"/>
      <x:c r="D87" s="22"/>
      <x:c r="E87" s="22"/>
      <x:c r="F87" s="28"/>
      <x:c r="G87" s="22"/>
      <x:c r="H87" s="22"/>
      <x:c r="I87" s="22"/>
      <x:c r="J87" s="28"/>
      <x:c r="K87" s="22"/>
      <x:c r="L87" s="23" t="str">
        <x:f>IF(COUNTA(A87:K87)=0,"",IF(OR(AND(E87&lt;&gt;"初回入場",E87&lt;&gt;"退場",E87&lt;&gt;"再入場"),AND(H87&lt;&gt;"仮記録",H87&lt;&gt;"照合済み",H87&lt;&gt;"競合保留"),A87="",B87="",C87="",D87="",E87="",F87="",G87="",H87="",COUNTIF($A$7:$A$106,A87)&gt;1,COUNTIFS('記入例_受付'!$C$7:$C$46,D87,'記入例_受付'!$F$7:$F$46,"有効")&lt;&gt;1,COUNTIFS('記入例_受付'!$A$7:$A$46,B87,'記入例_受付'!$B$7:$B$46,C87,'記入例_受付'!$C$7:$C$46,D87)&lt;&gt;1,AND(H87="照合済み",OR(I87="",J87="",J87&lt;F87)),AND(E87="初回入場",COUNTIFS($D$7:$D$106,D87,$E$7:$E$106,"初回入場")&gt;1)),"要確認","入力済"))</x:f>
      </x:c>
      <x:c r="M87" s="23" t="n">
        <x:f>IF(AND(L87="入力済",H87="照合済み",E87="初回入場"),1,0)</x:f>
        <x:v>0</x:v>
      </x:c>
      <x:c r="N87" s="23" t="n">
        <x:f>IF(AND(L87="入力済",H87="照合済み"),IF(OR(E87="初回入場",E87="再入場"),1,IF(E87="退場",-1,0)),0)</x:f>
        <x:v>0</x:v>
      </x:c>
      <x:c r="O87" s="23" t="n">
        <x:f>IF(AND(L87="入力済",H87="照合済み",E87="再入場"),1,0)</x:f>
        <x:v>0</x:v>
      </x:c>
    </x:row>
    <x:row r="88" ht="45" customHeight="1">
      <x:c r="A88" s="20"/>
      <x:c r="B88" s="20"/>
      <x:c r="C88" s="20"/>
      <x:c r="D88" s="20"/>
      <x:c r="E88" s="20"/>
      <x:c r="F88" s="26"/>
      <x:c r="G88" s="20"/>
      <x:c r="H88" s="20"/>
      <x:c r="I88" s="20"/>
      <x:c r="J88" s="26"/>
      <x:c r="K88" s="20"/>
      <x:c r="L88" s="4" t="str">
        <x:f>IF(COUNTA(A88:K88)=0,"",IF(OR(AND(E88&lt;&gt;"初回入場",E88&lt;&gt;"退場",E88&lt;&gt;"再入場"),AND(H88&lt;&gt;"仮記録",H88&lt;&gt;"照合済み",H88&lt;&gt;"競合保留"),A88="",B88="",C88="",D88="",E88="",F88="",G88="",H88="",COUNTIF($A$7:$A$106,A88)&gt;1,COUNTIFS('記入例_受付'!$C$7:$C$46,D88,'記入例_受付'!$F$7:$F$46,"有効")&lt;&gt;1,COUNTIFS('記入例_受付'!$A$7:$A$46,B88,'記入例_受付'!$B$7:$B$46,C88,'記入例_受付'!$C$7:$C$46,D88)&lt;&gt;1,AND(H88="照合済み",OR(I88="",J88="",J88&lt;F88)),AND(E88="初回入場",COUNTIFS($D$7:$D$106,D88,$E$7:$E$106,"初回入場")&gt;1)),"要確認","入力済"))</x:f>
      </x:c>
      <x:c r="M88" s="4" t="n">
        <x:f>IF(AND(L88="入力済",H88="照合済み",E88="初回入場"),1,0)</x:f>
        <x:v>0</x:v>
      </x:c>
      <x:c r="N88" s="4" t="n">
        <x:f>IF(AND(L88="入力済",H88="照合済み"),IF(OR(E88="初回入場",E88="再入場"),1,IF(E88="退場",-1,0)),0)</x:f>
        <x:v>0</x:v>
      </x:c>
      <x:c r="O88" s="4" t="n">
        <x:f>IF(AND(L88="入力済",H88="照合済み",E88="再入場"),1,0)</x:f>
        <x:v>0</x:v>
      </x:c>
    </x:row>
    <x:row r="89" ht="45" customHeight="1">
      <x:c r="A89" s="22"/>
      <x:c r="B89" s="22"/>
      <x:c r="C89" s="22"/>
      <x:c r="D89" s="22"/>
      <x:c r="E89" s="22"/>
      <x:c r="F89" s="28"/>
      <x:c r="G89" s="22"/>
      <x:c r="H89" s="22"/>
      <x:c r="I89" s="22"/>
      <x:c r="J89" s="28"/>
      <x:c r="K89" s="22"/>
      <x:c r="L89" s="23" t="str">
        <x:f>IF(COUNTA(A89:K89)=0,"",IF(OR(AND(E89&lt;&gt;"初回入場",E89&lt;&gt;"退場",E89&lt;&gt;"再入場"),AND(H89&lt;&gt;"仮記録",H89&lt;&gt;"照合済み",H89&lt;&gt;"競合保留"),A89="",B89="",C89="",D89="",E89="",F89="",G89="",H89="",COUNTIF($A$7:$A$106,A89)&gt;1,COUNTIFS('記入例_受付'!$C$7:$C$46,D89,'記入例_受付'!$F$7:$F$46,"有効")&lt;&gt;1,COUNTIFS('記入例_受付'!$A$7:$A$46,B89,'記入例_受付'!$B$7:$B$46,C89,'記入例_受付'!$C$7:$C$46,D89)&lt;&gt;1,AND(H89="照合済み",OR(I89="",J89="",J89&lt;F89)),AND(E89="初回入場",COUNTIFS($D$7:$D$106,D89,$E$7:$E$106,"初回入場")&gt;1)),"要確認","入力済"))</x:f>
      </x:c>
      <x:c r="M89" s="23" t="n">
        <x:f>IF(AND(L89="入力済",H89="照合済み",E89="初回入場"),1,0)</x:f>
        <x:v>0</x:v>
      </x:c>
      <x:c r="N89" s="23" t="n">
        <x:f>IF(AND(L89="入力済",H89="照合済み"),IF(OR(E89="初回入場",E89="再入場"),1,IF(E89="退場",-1,0)),0)</x:f>
        <x:v>0</x:v>
      </x:c>
      <x:c r="O89" s="23" t="n">
        <x:f>IF(AND(L89="入力済",H89="照合済み",E89="再入場"),1,0)</x:f>
        <x:v>0</x:v>
      </x:c>
    </x:row>
    <x:row r="90" ht="45" customHeight="1">
      <x:c r="A90" s="20"/>
      <x:c r="B90" s="20"/>
      <x:c r="C90" s="20"/>
      <x:c r="D90" s="20"/>
      <x:c r="E90" s="20"/>
      <x:c r="F90" s="26"/>
      <x:c r="G90" s="20"/>
      <x:c r="H90" s="20"/>
      <x:c r="I90" s="20"/>
      <x:c r="J90" s="26"/>
      <x:c r="K90" s="20"/>
      <x:c r="L90" s="4" t="str">
        <x:f>IF(COUNTA(A90:K90)=0,"",IF(OR(AND(E90&lt;&gt;"初回入場",E90&lt;&gt;"退場",E90&lt;&gt;"再入場"),AND(H90&lt;&gt;"仮記録",H90&lt;&gt;"照合済み",H90&lt;&gt;"競合保留"),A90="",B90="",C90="",D90="",E90="",F90="",G90="",H90="",COUNTIF($A$7:$A$106,A90)&gt;1,COUNTIFS('記入例_受付'!$C$7:$C$46,D90,'記入例_受付'!$F$7:$F$46,"有効")&lt;&gt;1,COUNTIFS('記入例_受付'!$A$7:$A$46,B90,'記入例_受付'!$B$7:$B$46,C90,'記入例_受付'!$C$7:$C$46,D90)&lt;&gt;1,AND(H90="照合済み",OR(I90="",J90="",J90&lt;F90)),AND(E90="初回入場",COUNTIFS($D$7:$D$106,D90,$E$7:$E$106,"初回入場")&gt;1)),"要確認","入力済"))</x:f>
      </x:c>
      <x:c r="M90" s="4" t="n">
        <x:f>IF(AND(L90="入力済",H90="照合済み",E90="初回入場"),1,0)</x:f>
        <x:v>0</x:v>
      </x:c>
      <x:c r="N90" s="4" t="n">
        <x:f>IF(AND(L90="入力済",H90="照合済み"),IF(OR(E90="初回入場",E90="再入場"),1,IF(E90="退場",-1,0)),0)</x:f>
        <x:v>0</x:v>
      </x:c>
      <x:c r="O90" s="4" t="n">
        <x:f>IF(AND(L90="入力済",H90="照合済み",E90="再入場"),1,0)</x:f>
        <x:v>0</x:v>
      </x:c>
    </x:row>
    <x:row r="91" ht="45" customHeight="1">
      <x:c r="A91" s="22"/>
      <x:c r="B91" s="22"/>
      <x:c r="C91" s="22"/>
      <x:c r="D91" s="22"/>
      <x:c r="E91" s="22"/>
      <x:c r="F91" s="28"/>
      <x:c r="G91" s="22"/>
      <x:c r="H91" s="22"/>
      <x:c r="I91" s="22"/>
      <x:c r="J91" s="28"/>
      <x:c r="K91" s="22"/>
      <x:c r="L91" s="23" t="str">
        <x:f>IF(COUNTA(A91:K91)=0,"",IF(OR(AND(E91&lt;&gt;"初回入場",E91&lt;&gt;"退場",E91&lt;&gt;"再入場"),AND(H91&lt;&gt;"仮記録",H91&lt;&gt;"照合済み",H91&lt;&gt;"競合保留"),A91="",B91="",C91="",D91="",E91="",F91="",G91="",H91="",COUNTIF($A$7:$A$106,A91)&gt;1,COUNTIFS('記入例_受付'!$C$7:$C$46,D91,'記入例_受付'!$F$7:$F$46,"有効")&lt;&gt;1,COUNTIFS('記入例_受付'!$A$7:$A$46,B91,'記入例_受付'!$B$7:$B$46,C91,'記入例_受付'!$C$7:$C$46,D91)&lt;&gt;1,AND(H91="照合済み",OR(I91="",J91="",J91&lt;F91)),AND(E91="初回入場",COUNTIFS($D$7:$D$106,D91,$E$7:$E$106,"初回入場")&gt;1)),"要確認","入力済"))</x:f>
      </x:c>
      <x:c r="M91" s="23" t="n">
        <x:f>IF(AND(L91="入力済",H91="照合済み",E91="初回入場"),1,0)</x:f>
        <x:v>0</x:v>
      </x:c>
      <x:c r="N91" s="23" t="n">
        <x:f>IF(AND(L91="入力済",H91="照合済み"),IF(OR(E91="初回入場",E91="再入場"),1,IF(E91="退場",-1,0)),0)</x:f>
        <x:v>0</x:v>
      </x:c>
      <x:c r="O91" s="23" t="n">
        <x:f>IF(AND(L91="入力済",H91="照合済み",E91="再入場"),1,0)</x:f>
        <x:v>0</x:v>
      </x:c>
    </x:row>
    <x:row r="92" ht="45" customHeight="1">
      <x:c r="A92" s="20"/>
      <x:c r="B92" s="20"/>
      <x:c r="C92" s="20"/>
      <x:c r="D92" s="20"/>
      <x:c r="E92" s="20"/>
      <x:c r="F92" s="26"/>
      <x:c r="G92" s="20"/>
      <x:c r="H92" s="20"/>
      <x:c r="I92" s="20"/>
      <x:c r="J92" s="26"/>
      <x:c r="K92" s="20"/>
      <x:c r="L92" s="4" t="str">
        <x:f>IF(COUNTA(A92:K92)=0,"",IF(OR(AND(E92&lt;&gt;"初回入場",E92&lt;&gt;"退場",E92&lt;&gt;"再入場"),AND(H92&lt;&gt;"仮記録",H92&lt;&gt;"照合済み",H92&lt;&gt;"競合保留"),A92="",B92="",C92="",D92="",E92="",F92="",G92="",H92="",COUNTIF($A$7:$A$106,A92)&gt;1,COUNTIFS('記入例_受付'!$C$7:$C$46,D92,'記入例_受付'!$F$7:$F$46,"有効")&lt;&gt;1,COUNTIFS('記入例_受付'!$A$7:$A$46,B92,'記入例_受付'!$B$7:$B$46,C92,'記入例_受付'!$C$7:$C$46,D92)&lt;&gt;1,AND(H92="照合済み",OR(I92="",J92="",J92&lt;F92)),AND(E92="初回入場",COUNTIFS($D$7:$D$106,D92,$E$7:$E$106,"初回入場")&gt;1)),"要確認","入力済"))</x:f>
      </x:c>
      <x:c r="M92" s="4" t="n">
        <x:f>IF(AND(L92="入力済",H92="照合済み",E92="初回入場"),1,0)</x:f>
        <x:v>0</x:v>
      </x:c>
      <x:c r="N92" s="4" t="n">
        <x:f>IF(AND(L92="入力済",H92="照合済み"),IF(OR(E92="初回入場",E92="再入場"),1,IF(E92="退場",-1,0)),0)</x:f>
        <x:v>0</x:v>
      </x:c>
      <x:c r="O92" s="4" t="n">
        <x:f>IF(AND(L92="入力済",H92="照合済み",E92="再入場"),1,0)</x:f>
        <x:v>0</x:v>
      </x:c>
    </x:row>
    <x:row r="93" ht="45" customHeight="1">
      <x:c r="A93" s="22"/>
      <x:c r="B93" s="22"/>
      <x:c r="C93" s="22"/>
      <x:c r="D93" s="22"/>
      <x:c r="E93" s="22"/>
      <x:c r="F93" s="28"/>
      <x:c r="G93" s="22"/>
      <x:c r="H93" s="22"/>
      <x:c r="I93" s="22"/>
      <x:c r="J93" s="28"/>
      <x:c r="K93" s="22"/>
      <x:c r="L93" s="23" t="str">
        <x:f>IF(COUNTA(A93:K93)=0,"",IF(OR(AND(E93&lt;&gt;"初回入場",E93&lt;&gt;"退場",E93&lt;&gt;"再入場"),AND(H93&lt;&gt;"仮記録",H93&lt;&gt;"照合済み",H93&lt;&gt;"競合保留"),A93="",B93="",C93="",D93="",E93="",F93="",G93="",H93="",COUNTIF($A$7:$A$106,A93)&gt;1,COUNTIFS('記入例_受付'!$C$7:$C$46,D93,'記入例_受付'!$F$7:$F$46,"有効")&lt;&gt;1,COUNTIFS('記入例_受付'!$A$7:$A$46,B93,'記入例_受付'!$B$7:$B$46,C93,'記入例_受付'!$C$7:$C$46,D93)&lt;&gt;1,AND(H93="照合済み",OR(I93="",J93="",J93&lt;F93)),AND(E93="初回入場",COUNTIFS($D$7:$D$106,D93,$E$7:$E$106,"初回入場")&gt;1)),"要確認","入力済"))</x:f>
      </x:c>
      <x:c r="M93" s="23" t="n">
        <x:f>IF(AND(L93="入力済",H93="照合済み",E93="初回入場"),1,0)</x:f>
        <x:v>0</x:v>
      </x:c>
      <x:c r="N93" s="23" t="n">
        <x:f>IF(AND(L93="入力済",H93="照合済み"),IF(OR(E93="初回入場",E93="再入場"),1,IF(E93="退場",-1,0)),0)</x:f>
        <x:v>0</x:v>
      </x:c>
      <x:c r="O93" s="23" t="n">
        <x:f>IF(AND(L93="入力済",H93="照合済み",E93="再入場"),1,0)</x:f>
        <x:v>0</x:v>
      </x:c>
    </x:row>
    <x:row r="94" ht="45" customHeight="1">
      <x:c r="A94" s="20"/>
      <x:c r="B94" s="20"/>
      <x:c r="C94" s="20"/>
      <x:c r="D94" s="20"/>
      <x:c r="E94" s="20"/>
      <x:c r="F94" s="26"/>
      <x:c r="G94" s="20"/>
      <x:c r="H94" s="20"/>
      <x:c r="I94" s="20"/>
      <x:c r="J94" s="26"/>
      <x:c r="K94" s="20"/>
      <x:c r="L94" s="4" t="str">
        <x:f>IF(COUNTA(A94:K94)=0,"",IF(OR(AND(E94&lt;&gt;"初回入場",E94&lt;&gt;"退場",E94&lt;&gt;"再入場"),AND(H94&lt;&gt;"仮記録",H94&lt;&gt;"照合済み",H94&lt;&gt;"競合保留"),A94="",B94="",C94="",D94="",E94="",F94="",G94="",H94="",COUNTIF($A$7:$A$106,A94)&gt;1,COUNTIFS('記入例_受付'!$C$7:$C$46,D94,'記入例_受付'!$F$7:$F$46,"有効")&lt;&gt;1,COUNTIFS('記入例_受付'!$A$7:$A$46,B94,'記入例_受付'!$B$7:$B$46,C94,'記入例_受付'!$C$7:$C$46,D94)&lt;&gt;1,AND(H94="照合済み",OR(I94="",J94="",J94&lt;F94)),AND(E94="初回入場",COUNTIFS($D$7:$D$106,D94,$E$7:$E$106,"初回入場")&gt;1)),"要確認","入力済"))</x:f>
      </x:c>
      <x:c r="M94" s="4" t="n">
        <x:f>IF(AND(L94="入力済",H94="照合済み",E94="初回入場"),1,0)</x:f>
        <x:v>0</x:v>
      </x:c>
      <x:c r="N94" s="4" t="n">
        <x:f>IF(AND(L94="入力済",H94="照合済み"),IF(OR(E94="初回入場",E94="再入場"),1,IF(E94="退場",-1,0)),0)</x:f>
        <x:v>0</x:v>
      </x:c>
      <x:c r="O94" s="4" t="n">
        <x:f>IF(AND(L94="入力済",H94="照合済み",E94="再入場"),1,0)</x:f>
        <x:v>0</x:v>
      </x:c>
    </x:row>
    <x:row r="95" ht="45" customHeight="1">
      <x:c r="A95" s="22"/>
      <x:c r="B95" s="22"/>
      <x:c r="C95" s="22"/>
      <x:c r="D95" s="22"/>
      <x:c r="E95" s="22"/>
      <x:c r="F95" s="28"/>
      <x:c r="G95" s="22"/>
      <x:c r="H95" s="22"/>
      <x:c r="I95" s="22"/>
      <x:c r="J95" s="28"/>
      <x:c r="K95" s="22"/>
      <x:c r="L95" s="23" t="str">
        <x:f>IF(COUNTA(A95:K95)=0,"",IF(OR(AND(E95&lt;&gt;"初回入場",E95&lt;&gt;"退場",E95&lt;&gt;"再入場"),AND(H95&lt;&gt;"仮記録",H95&lt;&gt;"照合済み",H95&lt;&gt;"競合保留"),A95="",B95="",C95="",D95="",E95="",F95="",G95="",H95="",COUNTIF($A$7:$A$106,A95)&gt;1,COUNTIFS('記入例_受付'!$C$7:$C$46,D95,'記入例_受付'!$F$7:$F$46,"有効")&lt;&gt;1,COUNTIFS('記入例_受付'!$A$7:$A$46,B95,'記入例_受付'!$B$7:$B$46,C95,'記入例_受付'!$C$7:$C$46,D95)&lt;&gt;1,AND(H95="照合済み",OR(I95="",J95="",J95&lt;F95)),AND(E95="初回入場",COUNTIFS($D$7:$D$106,D95,$E$7:$E$106,"初回入場")&gt;1)),"要確認","入力済"))</x:f>
      </x:c>
      <x:c r="M95" s="23" t="n">
        <x:f>IF(AND(L95="入力済",H95="照合済み",E95="初回入場"),1,0)</x:f>
        <x:v>0</x:v>
      </x:c>
      <x:c r="N95" s="23" t="n">
        <x:f>IF(AND(L95="入力済",H95="照合済み"),IF(OR(E95="初回入場",E95="再入場"),1,IF(E95="退場",-1,0)),0)</x:f>
        <x:v>0</x:v>
      </x:c>
      <x:c r="O95" s="23" t="n">
        <x:f>IF(AND(L95="入力済",H95="照合済み",E95="再入場"),1,0)</x:f>
        <x:v>0</x:v>
      </x:c>
    </x:row>
    <x:row r="96" ht="45" customHeight="1">
      <x:c r="A96" s="20"/>
      <x:c r="B96" s="20"/>
      <x:c r="C96" s="20"/>
      <x:c r="D96" s="20"/>
      <x:c r="E96" s="20"/>
      <x:c r="F96" s="26"/>
      <x:c r="G96" s="20"/>
      <x:c r="H96" s="20"/>
      <x:c r="I96" s="20"/>
      <x:c r="J96" s="26"/>
      <x:c r="K96" s="20"/>
      <x:c r="L96" s="4" t="str">
        <x:f>IF(COUNTA(A96:K96)=0,"",IF(OR(AND(E96&lt;&gt;"初回入場",E96&lt;&gt;"退場",E96&lt;&gt;"再入場"),AND(H96&lt;&gt;"仮記録",H96&lt;&gt;"照合済み",H96&lt;&gt;"競合保留"),A96="",B96="",C96="",D96="",E96="",F96="",G96="",H96="",COUNTIF($A$7:$A$106,A96)&gt;1,COUNTIFS('記入例_受付'!$C$7:$C$46,D96,'記入例_受付'!$F$7:$F$46,"有効")&lt;&gt;1,COUNTIFS('記入例_受付'!$A$7:$A$46,B96,'記入例_受付'!$B$7:$B$46,C96,'記入例_受付'!$C$7:$C$46,D96)&lt;&gt;1,AND(H96="照合済み",OR(I96="",J96="",J96&lt;F96)),AND(E96="初回入場",COUNTIFS($D$7:$D$106,D96,$E$7:$E$106,"初回入場")&gt;1)),"要確認","入力済"))</x:f>
      </x:c>
      <x:c r="M96" s="4" t="n">
        <x:f>IF(AND(L96="入力済",H96="照合済み",E96="初回入場"),1,0)</x:f>
        <x:v>0</x:v>
      </x:c>
      <x:c r="N96" s="4" t="n">
        <x:f>IF(AND(L96="入力済",H96="照合済み"),IF(OR(E96="初回入場",E96="再入場"),1,IF(E96="退場",-1,0)),0)</x:f>
        <x:v>0</x:v>
      </x:c>
      <x:c r="O96" s="4" t="n">
        <x:f>IF(AND(L96="入力済",H96="照合済み",E96="再入場"),1,0)</x:f>
        <x:v>0</x:v>
      </x:c>
    </x:row>
    <x:row r="97" ht="45" customHeight="1">
      <x:c r="A97" s="22"/>
      <x:c r="B97" s="22"/>
      <x:c r="C97" s="22"/>
      <x:c r="D97" s="22"/>
      <x:c r="E97" s="22"/>
      <x:c r="F97" s="28"/>
      <x:c r="G97" s="22"/>
      <x:c r="H97" s="22"/>
      <x:c r="I97" s="22"/>
      <x:c r="J97" s="28"/>
      <x:c r="K97" s="22"/>
      <x:c r="L97" s="23" t="str">
        <x:f>IF(COUNTA(A97:K97)=0,"",IF(OR(AND(E97&lt;&gt;"初回入場",E97&lt;&gt;"退場",E97&lt;&gt;"再入場"),AND(H97&lt;&gt;"仮記録",H97&lt;&gt;"照合済み",H97&lt;&gt;"競合保留"),A97="",B97="",C97="",D97="",E97="",F97="",G97="",H97="",COUNTIF($A$7:$A$106,A97)&gt;1,COUNTIFS('記入例_受付'!$C$7:$C$46,D97,'記入例_受付'!$F$7:$F$46,"有効")&lt;&gt;1,COUNTIFS('記入例_受付'!$A$7:$A$46,B97,'記入例_受付'!$B$7:$B$46,C97,'記入例_受付'!$C$7:$C$46,D97)&lt;&gt;1,AND(H97="照合済み",OR(I97="",J97="",J97&lt;F97)),AND(E97="初回入場",COUNTIFS($D$7:$D$106,D97,$E$7:$E$106,"初回入場")&gt;1)),"要確認","入力済"))</x:f>
      </x:c>
      <x:c r="M97" s="23" t="n">
        <x:f>IF(AND(L97="入力済",H97="照合済み",E97="初回入場"),1,0)</x:f>
        <x:v>0</x:v>
      </x:c>
      <x:c r="N97" s="23" t="n">
        <x:f>IF(AND(L97="入力済",H97="照合済み"),IF(OR(E97="初回入場",E97="再入場"),1,IF(E97="退場",-1,0)),0)</x:f>
        <x:v>0</x:v>
      </x:c>
      <x:c r="O97" s="23" t="n">
        <x:f>IF(AND(L97="入力済",H97="照合済み",E97="再入場"),1,0)</x:f>
        <x:v>0</x:v>
      </x:c>
    </x:row>
    <x:row r="98" ht="45" customHeight="1">
      <x:c r="A98" s="20"/>
      <x:c r="B98" s="20"/>
      <x:c r="C98" s="20"/>
      <x:c r="D98" s="20"/>
      <x:c r="E98" s="20"/>
      <x:c r="F98" s="26"/>
      <x:c r="G98" s="20"/>
      <x:c r="H98" s="20"/>
      <x:c r="I98" s="20"/>
      <x:c r="J98" s="26"/>
      <x:c r="K98" s="20"/>
      <x:c r="L98" s="4" t="str">
        <x:f>IF(COUNTA(A98:K98)=0,"",IF(OR(AND(E98&lt;&gt;"初回入場",E98&lt;&gt;"退場",E98&lt;&gt;"再入場"),AND(H98&lt;&gt;"仮記録",H98&lt;&gt;"照合済み",H98&lt;&gt;"競合保留"),A98="",B98="",C98="",D98="",E98="",F98="",G98="",H98="",COUNTIF($A$7:$A$106,A98)&gt;1,COUNTIFS('記入例_受付'!$C$7:$C$46,D98,'記入例_受付'!$F$7:$F$46,"有効")&lt;&gt;1,COUNTIFS('記入例_受付'!$A$7:$A$46,B98,'記入例_受付'!$B$7:$B$46,C98,'記入例_受付'!$C$7:$C$46,D98)&lt;&gt;1,AND(H98="照合済み",OR(I98="",J98="",J98&lt;F98)),AND(E98="初回入場",COUNTIFS($D$7:$D$106,D98,$E$7:$E$106,"初回入場")&gt;1)),"要確認","入力済"))</x:f>
      </x:c>
      <x:c r="M98" s="4" t="n">
        <x:f>IF(AND(L98="入力済",H98="照合済み",E98="初回入場"),1,0)</x:f>
        <x:v>0</x:v>
      </x:c>
      <x:c r="N98" s="4" t="n">
        <x:f>IF(AND(L98="入力済",H98="照合済み"),IF(OR(E98="初回入場",E98="再入場"),1,IF(E98="退場",-1,0)),0)</x:f>
        <x:v>0</x:v>
      </x:c>
      <x:c r="O98" s="4" t="n">
        <x:f>IF(AND(L98="入力済",H98="照合済み",E98="再入場"),1,0)</x:f>
        <x:v>0</x:v>
      </x:c>
    </x:row>
    <x:row r="99" ht="45" customHeight="1">
      <x:c r="A99" s="22"/>
      <x:c r="B99" s="22"/>
      <x:c r="C99" s="22"/>
      <x:c r="D99" s="22"/>
      <x:c r="E99" s="22"/>
      <x:c r="F99" s="28"/>
      <x:c r="G99" s="22"/>
      <x:c r="H99" s="22"/>
      <x:c r="I99" s="22"/>
      <x:c r="J99" s="28"/>
      <x:c r="K99" s="22"/>
      <x:c r="L99" s="23" t="str">
        <x:f>IF(COUNTA(A99:K99)=0,"",IF(OR(AND(E99&lt;&gt;"初回入場",E99&lt;&gt;"退場",E99&lt;&gt;"再入場"),AND(H99&lt;&gt;"仮記録",H99&lt;&gt;"照合済み",H99&lt;&gt;"競合保留"),A99="",B99="",C99="",D99="",E99="",F99="",G99="",H99="",COUNTIF($A$7:$A$106,A99)&gt;1,COUNTIFS('記入例_受付'!$C$7:$C$46,D99,'記入例_受付'!$F$7:$F$46,"有効")&lt;&gt;1,COUNTIFS('記入例_受付'!$A$7:$A$46,B99,'記入例_受付'!$B$7:$B$46,C99,'記入例_受付'!$C$7:$C$46,D99)&lt;&gt;1,AND(H99="照合済み",OR(I99="",J99="",J99&lt;F99)),AND(E99="初回入場",COUNTIFS($D$7:$D$106,D99,$E$7:$E$106,"初回入場")&gt;1)),"要確認","入力済"))</x:f>
      </x:c>
      <x:c r="M99" s="23" t="n">
        <x:f>IF(AND(L99="入力済",H99="照合済み",E99="初回入場"),1,0)</x:f>
        <x:v>0</x:v>
      </x:c>
      <x:c r="N99" s="23" t="n">
        <x:f>IF(AND(L99="入力済",H99="照合済み"),IF(OR(E99="初回入場",E99="再入場"),1,IF(E99="退場",-1,0)),0)</x:f>
        <x:v>0</x:v>
      </x:c>
      <x:c r="O99" s="23" t="n">
        <x:f>IF(AND(L99="入力済",H99="照合済み",E99="再入場"),1,0)</x:f>
        <x:v>0</x:v>
      </x:c>
    </x:row>
    <x:row r="100" ht="45" customHeight="1">
      <x:c r="A100" s="20"/>
      <x:c r="B100" s="20"/>
      <x:c r="C100" s="20"/>
      <x:c r="D100" s="20"/>
      <x:c r="E100" s="20"/>
      <x:c r="F100" s="26"/>
      <x:c r="G100" s="20"/>
      <x:c r="H100" s="20"/>
      <x:c r="I100" s="20"/>
      <x:c r="J100" s="26"/>
      <x:c r="K100" s="20"/>
      <x:c r="L100" s="4" t="str">
        <x:f>IF(COUNTA(A100:K100)=0,"",IF(OR(AND(E100&lt;&gt;"初回入場",E100&lt;&gt;"退場",E100&lt;&gt;"再入場"),AND(H100&lt;&gt;"仮記録",H100&lt;&gt;"照合済み",H100&lt;&gt;"競合保留"),A100="",B100="",C100="",D100="",E100="",F100="",G100="",H100="",COUNTIF($A$7:$A$106,A100)&gt;1,COUNTIFS('記入例_受付'!$C$7:$C$46,D100,'記入例_受付'!$F$7:$F$46,"有効")&lt;&gt;1,COUNTIFS('記入例_受付'!$A$7:$A$46,B100,'記入例_受付'!$B$7:$B$46,C100,'記入例_受付'!$C$7:$C$46,D100)&lt;&gt;1,AND(H100="照合済み",OR(I100="",J100="",J100&lt;F100)),AND(E100="初回入場",COUNTIFS($D$7:$D$106,D100,$E$7:$E$106,"初回入場")&gt;1)),"要確認","入力済"))</x:f>
      </x:c>
      <x:c r="M100" s="4" t="n">
        <x:f>IF(AND(L100="入力済",H100="照合済み",E100="初回入場"),1,0)</x:f>
        <x:v>0</x:v>
      </x:c>
      <x:c r="N100" s="4" t="n">
        <x:f>IF(AND(L100="入力済",H100="照合済み"),IF(OR(E100="初回入場",E100="再入場"),1,IF(E100="退場",-1,0)),0)</x:f>
        <x:v>0</x:v>
      </x:c>
      <x:c r="O100" s="4" t="n">
        <x:f>IF(AND(L100="入力済",H100="照合済み",E100="再入場"),1,0)</x:f>
        <x:v>0</x:v>
      </x:c>
    </x:row>
    <x:row r="101" ht="45" customHeight="1">
      <x:c r="A101" s="22"/>
      <x:c r="B101" s="22"/>
      <x:c r="C101" s="22"/>
      <x:c r="D101" s="22"/>
      <x:c r="E101" s="22"/>
      <x:c r="F101" s="28"/>
      <x:c r="G101" s="22"/>
      <x:c r="H101" s="22"/>
      <x:c r="I101" s="22"/>
      <x:c r="J101" s="28"/>
      <x:c r="K101" s="22"/>
      <x:c r="L101" s="23" t="str">
        <x:f>IF(COUNTA(A101:K101)=0,"",IF(OR(AND(E101&lt;&gt;"初回入場",E101&lt;&gt;"退場",E101&lt;&gt;"再入場"),AND(H101&lt;&gt;"仮記録",H101&lt;&gt;"照合済み",H101&lt;&gt;"競合保留"),A101="",B101="",C101="",D101="",E101="",F101="",G101="",H101="",COUNTIF($A$7:$A$106,A101)&gt;1,COUNTIFS('記入例_受付'!$C$7:$C$46,D101,'記入例_受付'!$F$7:$F$46,"有効")&lt;&gt;1,COUNTIFS('記入例_受付'!$A$7:$A$46,B101,'記入例_受付'!$B$7:$B$46,C101,'記入例_受付'!$C$7:$C$46,D101)&lt;&gt;1,AND(H101="照合済み",OR(I101="",J101="",J101&lt;F101)),AND(E101="初回入場",COUNTIFS($D$7:$D$106,D101,$E$7:$E$106,"初回入場")&gt;1)),"要確認","入力済"))</x:f>
      </x:c>
      <x:c r="M101" s="23" t="n">
        <x:f>IF(AND(L101="入力済",H101="照合済み",E101="初回入場"),1,0)</x:f>
        <x:v>0</x:v>
      </x:c>
      <x:c r="N101" s="23" t="n">
        <x:f>IF(AND(L101="入力済",H101="照合済み"),IF(OR(E101="初回入場",E101="再入場"),1,IF(E101="退場",-1,0)),0)</x:f>
        <x:v>0</x:v>
      </x:c>
      <x:c r="O101" s="23" t="n">
        <x:f>IF(AND(L101="入力済",H101="照合済み",E101="再入場"),1,0)</x:f>
        <x:v>0</x:v>
      </x:c>
    </x:row>
    <x:row r="102" ht="45" customHeight="1">
      <x:c r="A102" s="20"/>
      <x:c r="B102" s="20"/>
      <x:c r="C102" s="20"/>
      <x:c r="D102" s="20"/>
      <x:c r="E102" s="20"/>
      <x:c r="F102" s="26"/>
      <x:c r="G102" s="20"/>
      <x:c r="H102" s="20"/>
      <x:c r="I102" s="20"/>
      <x:c r="J102" s="26"/>
      <x:c r="K102" s="20"/>
      <x:c r="L102" s="4" t="str">
        <x:f>IF(COUNTA(A102:K102)=0,"",IF(OR(AND(E102&lt;&gt;"初回入場",E102&lt;&gt;"退場",E102&lt;&gt;"再入場"),AND(H102&lt;&gt;"仮記録",H102&lt;&gt;"照合済み",H102&lt;&gt;"競合保留"),A102="",B102="",C102="",D102="",E102="",F102="",G102="",H102="",COUNTIF($A$7:$A$106,A102)&gt;1,COUNTIFS('記入例_受付'!$C$7:$C$46,D102,'記入例_受付'!$F$7:$F$46,"有効")&lt;&gt;1,COUNTIFS('記入例_受付'!$A$7:$A$46,B102,'記入例_受付'!$B$7:$B$46,C102,'記入例_受付'!$C$7:$C$46,D102)&lt;&gt;1,AND(H102="照合済み",OR(I102="",J102="",J102&lt;F102)),AND(E102="初回入場",COUNTIFS($D$7:$D$106,D102,$E$7:$E$106,"初回入場")&gt;1)),"要確認","入力済"))</x:f>
      </x:c>
      <x:c r="M102" s="4" t="n">
        <x:f>IF(AND(L102="入力済",H102="照合済み",E102="初回入場"),1,0)</x:f>
        <x:v>0</x:v>
      </x:c>
      <x:c r="N102" s="4" t="n">
        <x:f>IF(AND(L102="入力済",H102="照合済み"),IF(OR(E102="初回入場",E102="再入場"),1,IF(E102="退場",-1,0)),0)</x:f>
        <x:v>0</x:v>
      </x:c>
      <x:c r="O102" s="4" t="n">
        <x:f>IF(AND(L102="入力済",H102="照合済み",E102="再入場"),1,0)</x:f>
        <x:v>0</x:v>
      </x:c>
    </x:row>
    <x:row r="103" ht="45" customHeight="1">
      <x:c r="A103" s="22"/>
      <x:c r="B103" s="22"/>
      <x:c r="C103" s="22"/>
      <x:c r="D103" s="22"/>
      <x:c r="E103" s="22"/>
      <x:c r="F103" s="28"/>
      <x:c r="G103" s="22"/>
      <x:c r="H103" s="22"/>
      <x:c r="I103" s="22"/>
      <x:c r="J103" s="28"/>
      <x:c r="K103" s="22"/>
      <x:c r="L103" s="23" t="str">
        <x:f>IF(COUNTA(A103:K103)=0,"",IF(OR(AND(E103&lt;&gt;"初回入場",E103&lt;&gt;"退場",E103&lt;&gt;"再入場"),AND(H103&lt;&gt;"仮記録",H103&lt;&gt;"照合済み",H103&lt;&gt;"競合保留"),A103="",B103="",C103="",D103="",E103="",F103="",G103="",H103="",COUNTIF($A$7:$A$106,A103)&gt;1,COUNTIFS('記入例_受付'!$C$7:$C$46,D103,'記入例_受付'!$F$7:$F$46,"有効")&lt;&gt;1,COUNTIFS('記入例_受付'!$A$7:$A$46,B103,'記入例_受付'!$B$7:$B$46,C103,'記入例_受付'!$C$7:$C$46,D103)&lt;&gt;1,AND(H103="照合済み",OR(I103="",J103="",J103&lt;F103)),AND(E103="初回入場",COUNTIFS($D$7:$D$106,D103,$E$7:$E$106,"初回入場")&gt;1)),"要確認","入力済"))</x:f>
      </x:c>
      <x:c r="M103" s="23" t="n">
        <x:f>IF(AND(L103="入力済",H103="照合済み",E103="初回入場"),1,0)</x:f>
        <x:v>0</x:v>
      </x:c>
      <x:c r="N103" s="23" t="n">
        <x:f>IF(AND(L103="入力済",H103="照合済み"),IF(OR(E103="初回入場",E103="再入場"),1,IF(E103="退場",-1,0)),0)</x:f>
        <x:v>0</x:v>
      </x:c>
      <x:c r="O103" s="23" t="n">
        <x:f>IF(AND(L103="入力済",H103="照合済み",E103="再入場"),1,0)</x:f>
        <x:v>0</x:v>
      </x:c>
    </x:row>
    <x:row r="104" ht="45" customHeight="1">
      <x:c r="A104" s="20"/>
      <x:c r="B104" s="20"/>
      <x:c r="C104" s="20"/>
      <x:c r="D104" s="20"/>
      <x:c r="E104" s="20"/>
      <x:c r="F104" s="26"/>
      <x:c r="G104" s="20"/>
      <x:c r="H104" s="20"/>
      <x:c r="I104" s="20"/>
      <x:c r="J104" s="26"/>
      <x:c r="K104" s="20"/>
      <x:c r="L104" s="4" t="str">
        <x:f>IF(COUNTA(A104:K104)=0,"",IF(OR(AND(E104&lt;&gt;"初回入場",E104&lt;&gt;"退場",E104&lt;&gt;"再入場"),AND(H104&lt;&gt;"仮記録",H104&lt;&gt;"照合済み",H104&lt;&gt;"競合保留"),A104="",B104="",C104="",D104="",E104="",F104="",G104="",H104="",COUNTIF($A$7:$A$106,A104)&gt;1,COUNTIFS('記入例_受付'!$C$7:$C$46,D104,'記入例_受付'!$F$7:$F$46,"有効")&lt;&gt;1,COUNTIFS('記入例_受付'!$A$7:$A$46,B104,'記入例_受付'!$B$7:$B$46,C104,'記入例_受付'!$C$7:$C$46,D104)&lt;&gt;1,AND(H104="照合済み",OR(I104="",J104="",J104&lt;F104)),AND(E104="初回入場",COUNTIFS($D$7:$D$106,D104,$E$7:$E$106,"初回入場")&gt;1)),"要確認","入力済"))</x:f>
      </x:c>
      <x:c r="M104" s="4" t="n">
        <x:f>IF(AND(L104="入力済",H104="照合済み",E104="初回入場"),1,0)</x:f>
        <x:v>0</x:v>
      </x:c>
      <x:c r="N104" s="4" t="n">
        <x:f>IF(AND(L104="入力済",H104="照合済み"),IF(OR(E104="初回入場",E104="再入場"),1,IF(E104="退場",-1,0)),0)</x:f>
        <x:v>0</x:v>
      </x:c>
      <x:c r="O104" s="4" t="n">
        <x:f>IF(AND(L104="入力済",H104="照合済み",E104="再入場"),1,0)</x:f>
        <x:v>0</x:v>
      </x:c>
    </x:row>
    <x:row r="105" ht="45" customHeight="1">
      <x:c r="A105" s="22"/>
      <x:c r="B105" s="22"/>
      <x:c r="C105" s="22"/>
      <x:c r="D105" s="22"/>
      <x:c r="E105" s="22"/>
      <x:c r="F105" s="28"/>
      <x:c r="G105" s="22"/>
      <x:c r="H105" s="22"/>
      <x:c r="I105" s="22"/>
      <x:c r="J105" s="28"/>
      <x:c r="K105" s="22"/>
      <x:c r="L105" s="23" t="str">
        <x:f>IF(COUNTA(A105:K105)=0,"",IF(OR(AND(E105&lt;&gt;"初回入場",E105&lt;&gt;"退場",E105&lt;&gt;"再入場"),AND(H105&lt;&gt;"仮記録",H105&lt;&gt;"照合済み",H105&lt;&gt;"競合保留"),A105="",B105="",C105="",D105="",E105="",F105="",G105="",H105="",COUNTIF($A$7:$A$106,A105)&gt;1,COUNTIFS('記入例_受付'!$C$7:$C$46,D105,'記入例_受付'!$F$7:$F$46,"有効")&lt;&gt;1,COUNTIFS('記入例_受付'!$A$7:$A$46,B105,'記入例_受付'!$B$7:$B$46,C105,'記入例_受付'!$C$7:$C$46,D105)&lt;&gt;1,AND(H105="照合済み",OR(I105="",J105="",J105&lt;F105)),AND(E105="初回入場",COUNTIFS($D$7:$D$106,D105,$E$7:$E$106,"初回入場")&gt;1)),"要確認","入力済"))</x:f>
      </x:c>
      <x:c r="M105" s="23" t="n">
        <x:f>IF(AND(L105="入力済",H105="照合済み",E105="初回入場"),1,0)</x:f>
        <x:v>0</x:v>
      </x:c>
      <x:c r="N105" s="23" t="n">
        <x:f>IF(AND(L105="入力済",H105="照合済み"),IF(OR(E105="初回入場",E105="再入場"),1,IF(E105="退場",-1,0)),0)</x:f>
        <x:v>0</x:v>
      </x:c>
      <x:c r="O105" s="23" t="n">
        <x:f>IF(AND(L105="入力済",H105="照合済み",E105="再入場"),1,0)</x:f>
        <x:v>0</x:v>
      </x:c>
    </x:row>
    <x:row r="106" ht="45" customHeight="1">
      <x:c r="A106" s="20"/>
      <x:c r="B106" s="20"/>
      <x:c r="C106" s="20"/>
      <x:c r="D106" s="20"/>
      <x:c r="E106" s="20"/>
      <x:c r="F106" s="26"/>
      <x:c r="G106" s="20"/>
      <x:c r="H106" s="20"/>
      <x:c r="I106" s="20"/>
      <x:c r="J106" s="26"/>
      <x:c r="K106" s="20"/>
      <x:c r="L106" s="4" t="str">
        <x:f>IF(COUNTA(A106:K106)=0,"",IF(OR(AND(E106&lt;&gt;"初回入場",E106&lt;&gt;"退場",E106&lt;&gt;"再入場"),AND(H106&lt;&gt;"仮記録",H106&lt;&gt;"照合済み",H106&lt;&gt;"競合保留"),A106="",B106="",C106="",D106="",E106="",F106="",G106="",H106="",COUNTIF($A$7:$A$106,A106)&gt;1,COUNTIFS('記入例_受付'!$C$7:$C$46,D106,'記入例_受付'!$F$7:$F$46,"有効")&lt;&gt;1,COUNTIFS('記入例_受付'!$A$7:$A$46,B106,'記入例_受付'!$B$7:$B$46,C106,'記入例_受付'!$C$7:$C$46,D106)&lt;&gt;1,AND(H106="照合済み",OR(I106="",J106="",J106&lt;F106)),AND(E106="初回入場",COUNTIFS($D$7:$D$106,D106,$E$7:$E$106,"初回入場")&gt;1)),"要確認","入力済"))</x:f>
      </x:c>
      <x:c r="M106" s="4" t="n">
        <x:f>IF(AND(L106="入力済",H106="照合済み",E106="初回入場"),1,0)</x:f>
        <x:v>0</x:v>
      </x:c>
      <x:c r="N106" s="4" t="n">
        <x:f>IF(AND(L106="入力済",H106="照合済み"),IF(OR(E106="初回入場",E106="再入場"),1,IF(E106="退場",-1,0)),0)</x:f>
        <x:v>0</x:v>
      </x:c>
      <x:c r="O106" s="4" t="n">
        <x:f>IF(AND(L106="入力済",H106="照合済み",E106="再入場"),1,0)</x:f>
        <x:v>0</x:v>
      </x:c>
    </x:row>
  </x:sheetData>
  <x:mergeCells>
    <x:mergeCell ref="A1:O2"/>
    <x:mergeCell ref="A3:O4"/>
  </x:mergeCells>
  <x:conditionalFormatting sqref="H7:H106">
    <x:cfRule type="expression" dxfId="1" priority="1">
      <x:formula>OR(H7="仮記録",H7="競合保留")</x:formula>
    </x:cfRule>
  </x:conditionalFormatting>
  <x:conditionalFormatting sqref="L7:L106">
    <x:cfRule type="expression" dxfId="2" priority="2">
      <x:formula>L7="要確認"</x:formula>
    </x:cfRule>
  </x:conditionalFormatting>
  <x:dataValidations count="2">
    <x:dataValidation type="list" sqref="E7:E106">
      <x:formula1>"初回入場,退場,再入場"</x:formula1>
    </x:dataValidation>
    <x:dataValidation type="list" sqref="H7:H106">
      <x:formula1>"仮記録,照合済み,競合保留"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eff804e7764b4ff2"/>
  </x:tableParts>
</x:worksheet>
</file>

<file path=xl/worksheets/sheet4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12" hidden="0" customWidth="1"/>
    <x:col min="3" max="3" width="14" hidden="0" customWidth="1"/>
    <x:col min="4" max="4" width="15" hidden="0" customWidth="1"/>
    <x:col min="5" max="5" width="22" hidden="0" customWidth="1"/>
    <x:col min="6" max="6" width="13" hidden="0" customWidth="1"/>
    <x:col min="7" max="7" width="32" hidden="0" customWidth="1"/>
    <x:col min="8" max="8" width="13" hidden="0" customWidth="1"/>
    <x:col min="9" max="9" width="3" hidden="0" customWidth="1"/>
    <x:col min="10" max="10" width="26" hidden="0" customWidth="1"/>
    <x:col min="11" max="11" width="27" hidden="0" customWidth="1"/>
    <x:col min="12" max="12" width="16" hidden="0" customWidth="1"/>
  </x:cols>
  <x:sheetData>
    <x:row r="1" ht="30" customHeight="1">
      <x:c r="A1" s="9" t="str">
        <x:v>20席の座席台帳・記入例</x:v>
      </x:c>
      <x:c r="B1" s="9"/>
      <x:c r="C1" s="9"/>
      <x:c r="D1" s="9"/>
      <x:c r="E1" s="9"/>
      <x:c r="F1" s="9"/>
      <x:c r="G1" s="9"/>
      <x:c r="H1" s="9"/>
      <x:c r="J1" s="17" t="str">
        <x:v>照合済み入力に基づく集計</x:v>
      </x:c>
      <x:c r="K1" s="17"/>
      <x:c r="L1" s="17"/>
    </x:row>
    <x:row r="2" ht="25" customHeight="1">
      <x:c r="A2" s="9"/>
      <x:c r="B2" s="9"/>
      <x:c r="C2" s="9"/>
      <x:c r="D2" s="9"/>
      <x:c r="E2" s="9"/>
      <x:c r="F2" s="9"/>
      <x:c r="G2" s="9"/>
      <x:c r="H2" s="9"/>
      <x:c r="J2" s="4" t="str">
        <x:v>設置席数（入力・席）</x:v>
      </x:c>
      <x:c r="K2" s="20" t="n">
        <x:v>20</x:v>
      </x:c>
      <x:c r="L2" s="4"/>
    </x:row>
    <x:row r="3" ht="25" customHeight="1">
      <x:c r="A3" s="13" t="str">
        <x:v>説明用の架空例｜2026/10/10 13:15時点。申込A001、代表者R001、当初3人分・現在有効2人分。
座席は1席1行。解除待ちは保留として再販売しません。券別受付表に残る旧席の記録と、現在の席確保を区別します。</x:v>
      </x:c>
      <x:c r="B3" s="13"/>
      <x:c r="C3" s="13"/>
      <x:c r="D3" s="13"/>
      <x:c r="E3" s="13"/>
      <x:c r="F3" s="13"/>
      <x:c r="G3" s="13"/>
      <x:c r="H3" s="13"/>
      <x:c r="J3" s="4"/>
      <x:c r="K3" s="4"/>
      <x:c r="L3" s="4"/>
    </x:row>
    <x:row r="4" ht="25" customHeight="1">
      <x:c r="A4" s="13"/>
      <x:c r="B4" s="13"/>
      <x:c r="C4" s="13"/>
      <x:c r="D4" s="13"/>
      <x:c r="E4" s="13"/>
      <x:c r="F4" s="13"/>
      <x:c r="G4" s="13"/>
      <x:c r="H4" s="13"/>
      <x:c r="J4" s="4" t="str">
        <x:v>入力整合の点検</x:v>
      </x:c>
      <x:c r="K4" s="4" t="str">
        <x:f>IF(K2="","未入力",IF(OR(COUNTA($A$7:$A$26)&lt;&gt;K2,COUNTIF($H$7:$H$26,"要確認")&gt;0,COUNTIF('記入例_受付'!$J$7:$J$46,"要確認")&gt;0,COUNTIF('記入例_履歴'!$L$7:$L$106,"要確認")&gt;0,COUNTIF('記入例_受付'!$F$7:$F$46,"有効")&lt;&gt;COUNTIF($C$7:$C$26,"確保中"),SUM('記入例_履歴'!$N$7:$N$106)&lt;0),"要確認","入力整合"))</x:f>
        <x:v>入力整合</x:v>
      </x:c>
      <x:c r="L4" s="4"/>
    </x:row>
    <x:row r="5" ht="25" customHeight="1">
      <x:c r="A5" s="4"/>
      <x:c r="B5" s="4"/>
      <x:c r="C5" s="4"/>
      <x:c r="D5" s="4"/>
      <x:c r="E5" s="4"/>
      <x:c r="F5" s="4"/>
      <x:c r="G5" s="4"/>
      <x:c r="H5" s="4"/>
      <x:c r="J5" s="12" t="str">
        <x:v>利用可能席（席）</x:v>
      </x:c>
      <x:c r="K5" s="30" t="n">
        <x:f>IF($K$4="未入力","",IF($K$4="要確認","要確認",COUNTIF($B$7:$B$26,"可")))</x:f>
        <x:v>20</x:v>
      </x:c>
      <x:c r="L5" s="12"/>
    </x:row>
    <x:row r="6" ht="25" customHeight="1">
      <x:c r="A6" s="17" t="str">
        <x:v>座席</x:v>
      </x:c>
      <x:c r="B6" s="17" t="str">
        <x:v>利用可否</x:v>
      </x:c>
      <x:c r="C6" s="17" t="str">
        <x:v>確保状態</x:v>
      </x:c>
      <x:c r="D6" s="17" t="str">
        <x:v>現在の券ID</x:v>
      </x:c>
      <x:c r="E6" s="17" t="str">
        <x:v>更新時刻</x:v>
      </x:c>
      <x:c r="F6" s="17" t="str">
        <x:v>確認者</x:v>
      </x:c>
      <x:c r="G6" s="17" t="str">
        <x:v>備考</x:v>
      </x:c>
      <x:c r="H6" s="17" t="str">
        <x:v>入力点検</x:v>
      </x:c>
      <x:c r="J6" s="32" t="str">
        <x:v>確保中席（席）</x:v>
      </x:c>
      <x:c r="K6" s="34" t="n">
        <x:f>IF($K$4="未入力","",IF($K$4="要確認","要確認",COUNTIF($C$7:$C$26,"確保中")))</x:f>
        <x:v>2</x:v>
      </x:c>
      <x:c r="L6" s="32"/>
    </x:row>
    <x:row r="7" ht="38" customHeight="1">
      <x:c r="A7" s="22" t="str">
        <x:v>S01</x:v>
      </x:c>
      <x:c r="B7" s="22" t="str">
        <x:v>可</x:v>
      </x:c>
      <x:c r="C7" s="22" t="str">
        <x:v>確保中</x:v>
      </x:c>
      <x:c r="D7" s="22" t="str">
        <x:v>T001</x:v>
      </x:c>
      <x:c r="E7" s="28" t="n">
        <x:v>46303.416666666664</x:v>
      </x:c>
      <x:c r="F7" s="22" t="str">
        <x:v>C02</x:v>
      </x:c>
      <x:c r="G7" s="22" t="str"/>
      <x:c r="H7" s="23" t="str">
        <x:f>IF(COUNTA(A7:G7)=0,"",IF(OR(A7="",B7="",C7="",E7="",F7="",COUNTIF($A$7:$A$26,A7)&gt;1,AND(C7="確保中",COUNTIFS('記入例_受付'!$C$7:$C$46,D7,'記入例_受付'!$E$7:$E$46,A7,'記入例_受付'!$F$7:$F$46,"有効")&lt;&gt;1),AND(C7="販売可",D7&lt;&gt;""),AND(D7&lt;&gt;"",COUNTIF($D$7:$D$26,D7)&gt;1),AND(B7="不可",C7&lt;&gt;"利用不可"),AND(C7="確保中",B7&lt;&gt;"可")),"要確認","入力済"))</x:f>
        <x:v>入力済</x:v>
      </x:c>
      <x:c r="J7" s="12" t="str">
        <x:v>有効券（枚）</x:v>
      </x:c>
      <x:c r="K7" s="30" t="n">
        <x:f>IF($K$4="未入力","",IF($K$4="要確認","要確認",COUNTIF('記入例_受付'!$F$7:$F$46,"有効")))</x:f>
        <x:v>2</x:v>
      </x:c>
      <x:c r="L7" s="12"/>
    </x:row>
    <x:row r="8" ht="38" customHeight="1">
      <x:c r="A8" s="20" t="str">
        <x:v>S02</x:v>
      </x:c>
      <x:c r="B8" s="20" t="str">
        <x:v>可</x:v>
      </x:c>
      <x:c r="C8" s="20" t="str">
        <x:v>確保中</x:v>
      </x:c>
      <x:c r="D8" s="20" t="str">
        <x:v>T002</x:v>
      </x:c>
      <x:c r="E8" s="26" t="n">
        <x:v>46303.416666666664</x:v>
      </x:c>
      <x:c r="F8" s="20" t="str">
        <x:v>C02</x:v>
      </x:c>
      <x:c r="G8" s="20" t="str"/>
      <x:c r="H8" s="4" t="str">
        <x:f>IF(COUNTA(A8:G8)=0,"",IF(OR(A8="",B8="",C8="",E8="",F8="",COUNTIF($A$7:$A$26,A8)&gt;1,AND(C8="確保中",COUNTIFS('記入例_受付'!$C$7:$C$46,D8,'記入例_受付'!$E$7:$E$46,A8,'記入例_受付'!$F$7:$F$46,"有効")&lt;&gt;1),AND(C8="販売可",D8&lt;&gt;""),AND(D8&lt;&gt;"",COUNTIF($D$7:$D$26,D8)&gt;1),AND(B8="不可",C8&lt;&gt;"利用不可"),AND(C8="確保中",B8&lt;&gt;"可")),"要確認","入力済"))</x:f>
        <x:v>入力済</x:v>
      </x:c>
      <x:c r="J8" s="32" t="str">
        <x:v>販売残席（席）</x:v>
      </x:c>
      <x:c r="K8" s="34" t="n">
        <x:f>IF($K$4="未入力","",IF($K$4="要確認","要確認",COUNTIFS($B$7:$B$26,"可",$C$7:$C$26,"販売可")))</x:f>
        <x:v>18</x:v>
      </x:c>
      <x:c r="L8" s="32"/>
    </x:row>
    <x:row r="9" ht="38" customHeight="1">
      <x:c r="A9" s="22" t="str">
        <x:v>S03</x:v>
      </x:c>
      <x:c r="B9" s="22" t="str">
        <x:v>可</x:v>
      </x:c>
      <x:c r="C9" s="22" t="str">
        <x:v>販売可</x:v>
      </x:c>
      <x:c r="D9" s="22"/>
      <x:c r="E9" s="28" t="n">
        <x:v>46304.67013888889</x:v>
      </x:c>
      <x:c r="F9" s="22" t="str">
        <x:v>C02</x:v>
      </x:c>
      <x:c r="G9" s="22" t="str">
        <x:v>T003取消後に解放。旧割当は受付表に保存。</x:v>
      </x:c>
      <x:c r="H9" s="23" t="str">
        <x:f>IF(COUNTA(A9:G9)=0,"",IF(OR(A9="",B9="",C9="",E9="",F9="",COUNTIF($A$7:$A$26,A9)&gt;1,AND(C9="確保中",COUNTIFS('記入例_受付'!$C$7:$C$46,D9,'記入例_受付'!$E$7:$E$46,A9,'記入例_受付'!$F$7:$F$46,"有効")&lt;&gt;1),AND(C9="販売可",D9&lt;&gt;""),AND(D9&lt;&gt;"",COUNTIF($D$7:$D$26,D9)&gt;1),AND(B9="不可",C9&lt;&gt;"利用不可"),AND(C9="確保中",B9&lt;&gt;"可")),"要確認","入力済"))</x:f>
        <x:v>入力済</x:v>
      </x:c>
      <x:c r="J9" s="12" t="str">
        <x:v>確定実来場（人）</x:v>
      </x:c>
      <x:c r="K9" s="30" t="n">
        <x:f>IF($K$4="未入力","",IF($K$4="要確認","要確認",SUM('記入例_履歴'!$M$7:$M$106)))</x:f>
        <x:v>2</x:v>
      </x:c>
      <x:c r="L9" s="12"/>
    </x:row>
    <x:row r="10" ht="38" customHeight="1">
      <x:c r="A10" s="20" t="str">
        <x:v>S04</x:v>
      </x:c>
      <x:c r="B10" s="20" t="str">
        <x:v>可</x:v>
      </x:c>
      <x:c r="C10" s="20" t="str">
        <x:v>販売可</x:v>
      </x:c>
      <x:c r="D10" s="20"/>
      <x:c r="E10" s="26" t="n">
        <x:v>46303.416666666664</x:v>
      </x:c>
      <x:c r="F10" s="20" t="str">
        <x:v>C02</x:v>
      </x:c>
      <x:c r="G10" s="20" t="str"/>
      <x:c r="H10" s="4" t="str">
        <x:f>IF(COUNTA(A10:G10)=0,"",IF(OR(A10="",B10="",C10="",E10="",F10="",COUNTIF($A$7:$A$26,A10)&gt;1,AND(C10="確保中",COUNTIFS('記入例_受付'!$C$7:$C$46,D10,'記入例_受付'!$E$7:$E$46,A10,'記入例_受付'!$F$7:$F$46,"有効")&lt;&gt;1),AND(C10="販売可",D10&lt;&gt;""),AND(D10&lt;&gt;"",COUNTIF($D$7:$D$26,D10)&gt;1),AND(B10="不可",C10&lt;&gt;"利用不可"),AND(C10="確保中",B10&lt;&gt;"可")),"要確認","入力済"))</x:f>
        <x:v>入力済</x:v>
      </x:c>
      <x:c r="J10" s="32" t="str">
        <x:v>確定在場（人）</x:v>
      </x:c>
      <x:c r="K10" s="34" t="n">
        <x:f>IF($K$4="未入力","",IF($K$4="要確認","要確認",SUM('記入例_履歴'!$N$7:$N$106)))</x:f>
        <x:v>2</x:v>
      </x:c>
      <x:c r="L10" s="32"/>
    </x:row>
    <x:row r="11" ht="38" customHeight="1">
      <x:c r="A11" s="22" t="str">
        <x:v>S05</x:v>
      </x:c>
      <x:c r="B11" s="22" t="str">
        <x:v>可</x:v>
      </x:c>
      <x:c r="C11" s="22" t="str">
        <x:v>販売可</x:v>
      </x:c>
      <x:c r="D11" s="22"/>
      <x:c r="E11" s="28" t="n">
        <x:v>46303.416666666664</x:v>
      </x:c>
      <x:c r="F11" s="22" t="str">
        <x:v>C02</x:v>
      </x:c>
      <x:c r="G11" s="22" t="str"/>
      <x:c r="H11" s="23" t="str">
        <x:f>IF(COUNTA(A11:G11)=0,"",IF(OR(A11="",B11="",C11="",E11="",F11="",COUNTIF($A$7:$A$26,A11)&gt;1,AND(C11="確保中",COUNTIFS('記入例_受付'!$C$7:$C$46,D11,'記入例_受付'!$E$7:$E$46,A11,'記入例_受付'!$F$7:$F$46,"有効")&lt;&gt;1),AND(C11="販売可",D11&lt;&gt;""),AND(D11&lt;&gt;"",COUNTIF($D$7:$D$26,D11)&gt;1),AND(B11="不可",C11&lt;&gt;"利用不可"),AND(C11="確保中",B11&lt;&gt;"可")),"要確認","入力済"))</x:f>
        <x:v>入力済</x:v>
      </x:c>
      <x:c r="J11" s="12" t="str">
        <x:v>再入場延べ（回）</x:v>
      </x:c>
      <x:c r="K11" s="30" t="n">
        <x:f>IF($K$4="未入力","",IF($K$4="要確認","要確認",SUM('記入例_履歴'!$O$7:$O$106)))</x:f>
        <x:v>1</x:v>
      </x:c>
      <x:c r="L11" s="12"/>
    </x:row>
    <x:row r="12" ht="38" customHeight="1">
      <x:c r="A12" s="20" t="str">
        <x:v>S06</x:v>
      </x:c>
      <x:c r="B12" s="20" t="str">
        <x:v>可</x:v>
      </x:c>
      <x:c r="C12" s="20" t="str">
        <x:v>販売可</x:v>
      </x:c>
      <x:c r="D12" s="20"/>
      <x:c r="E12" s="26" t="n">
        <x:v>46303.416666666664</x:v>
      </x:c>
      <x:c r="F12" s="20" t="str">
        <x:v>C02</x:v>
      </x:c>
      <x:c r="G12" s="20" t="str"/>
      <x:c r="H12" s="4" t="str">
        <x:f>IF(COUNTA(A12:G12)=0,"",IF(OR(A12="",B12="",C12="",E12="",F12="",COUNTIF($A$7:$A$26,A12)&gt;1,AND(C12="確保中",COUNTIFS('記入例_受付'!$C$7:$C$46,D12,'記入例_受付'!$E$7:$E$46,A12,'記入例_受付'!$F$7:$F$46,"有効")&lt;&gt;1),AND(C12="販売可",D12&lt;&gt;""),AND(D12&lt;&gt;"",COUNTIF($D$7:$D$26,D12)&gt;1),AND(B12="不可",C12&lt;&gt;"利用不可"),AND(C12="確保中",B12&lt;&gt;"可")),"要確認","入力済"))</x:f>
        <x:v>入力済</x:v>
      </x:c>
      <x:c r="J12" s="32" t="str">
        <x:v>未照合履歴（行）</x:v>
      </x:c>
      <x:c r="K12" s="34" t="n">
        <x:f>IF($K$4="未入力","",IF($K$4="要確認","要確認",COUNTIF('記入例_履歴'!$H$7:$H$106,"仮記録")+COUNTIF('記入例_履歴'!$H$7:$H$106,"競合保留")))</x:f>
        <x:v>0</x:v>
      </x:c>
      <x:c r="L12" s="32"/>
    </x:row>
    <x:row r="13" ht="38" customHeight="1">
      <x:c r="A13" s="22" t="str">
        <x:v>S07</x:v>
      </x:c>
      <x:c r="B13" s="22" t="str">
        <x:v>可</x:v>
      </x:c>
      <x:c r="C13" s="22" t="str">
        <x:v>販売可</x:v>
      </x:c>
      <x:c r="D13" s="22"/>
      <x:c r="E13" s="28" t="n">
        <x:v>46303.416666666664</x:v>
      </x:c>
      <x:c r="F13" s="22" t="str">
        <x:v>C02</x:v>
      </x:c>
      <x:c r="G13" s="22" t="str"/>
      <x:c r="H13" s="23" t="str">
        <x:f>IF(COUNTA(A13:G13)=0,"",IF(OR(A13="",B13="",C13="",E13="",F13="",COUNTIF($A$7:$A$26,A13)&gt;1,AND(C13="確保中",COUNTIFS('記入例_受付'!$C$7:$C$46,D13,'記入例_受付'!$E$7:$E$46,A13,'記入例_受付'!$F$7:$F$46,"有効")&lt;&gt;1),AND(C13="販売可",D13&lt;&gt;""),AND(D13&lt;&gt;"",COUNTIF($D$7:$D$26,D13)&gt;1),AND(B13="不可",C13&lt;&gt;"利用不可"),AND(C13="確保中",B13&lt;&gt;"可")),"要確認","入力済"))</x:f>
        <x:v>入力済</x:v>
      </x:c>
      <x:c r="J13" s="4" t="str">
        <x:v>人数集計の扱い</x:v>
      </x:c>
      <x:c r="K13" s="4" t="str">
        <x:f>IF(K4="未入力","未入力",IF(K4="要確認","要確認",IF(K12&gt;0,"暫定：未照合を除外","照合済入力のみ")))</x:f>
        <x:v>照合済入力のみ</x:v>
      </x:c>
      <x:c r="L13" s="4"/>
    </x:row>
    <x:row r="14" ht="38" customHeight="1">
      <x:c r="A14" s="20" t="str">
        <x:v>S08</x:v>
      </x:c>
      <x:c r="B14" s="20" t="str">
        <x:v>可</x:v>
      </x:c>
      <x:c r="C14" s="20" t="str">
        <x:v>販売可</x:v>
      </x:c>
      <x:c r="D14" s="20"/>
      <x:c r="E14" s="26" t="n">
        <x:v>46303.416666666664</x:v>
      </x:c>
      <x:c r="F14" s="20" t="str">
        <x:v>C02</x:v>
      </x:c>
      <x:c r="G14" s="20" t="str"/>
      <x:c r="H14" s="4" t="str">
        <x:f>IF(COUNTA(A14:G14)=0,"",IF(OR(A14="",B14="",C14="",E14="",F14="",COUNTIF($A$7:$A$26,A14)&gt;1,AND(C14="確保中",COUNTIFS('記入例_受付'!$C$7:$C$46,D14,'記入例_受付'!$E$7:$E$46,A14,'記入例_受付'!$F$7:$F$46,"有効")&lt;&gt;1),AND(C14="販売可",D14&lt;&gt;""),AND(D14&lt;&gt;"",COUNTIF($D$7:$D$26,D14)&gt;1),AND(B14="不可",C14&lt;&gt;"利用不可"),AND(C14="確保中",B14&lt;&gt;"可")),"要確認","入力済"))</x:f>
        <x:v>入力済</x:v>
      </x:c>
      <x:c r="J14" s="4"/>
      <x:c r="K14" s="4"/>
      <x:c r="L14" s="4"/>
    </x:row>
    <x:row r="15" ht="38" customHeight="1">
      <x:c r="A15" s="22" t="str">
        <x:v>S09</x:v>
      </x:c>
      <x:c r="B15" s="22" t="str">
        <x:v>可</x:v>
      </x:c>
      <x:c r="C15" s="22" t="str">
        <x:v>販売可</x:v>
      </x:c>
      <x:c r="D15" s="22"/>
      <x:c r="E15" s="28" t="n">
        <x:v>46303.416666666664</x:v>
      </x:c>
      <x:c r="F15" s="22" t="str">
        <x:v>C02</x:v>
      </x:c>
      <x:c r="G15" s="22" t="str"/>
      <x:c r="H15" s="23" t="str">
        <x:f>IF(COUNTA(A15:G15)=0,"",IF(OR(A15="",B15="",C15="",E15="",F15="",COUNTIF($A$7:$A$26,A15)&gt;1,AND(C15="確保中",COUNTIFS('記入例_受付'!$C$7:$C$46,D15,'記入例_受付'!$E$7:$E$46,A15,'記入例_受付'!$F$7:$F$46,"有効")&lt;&gt;1),AND(C15="販売可",D15&lt;&gt;""),AND(D15&lt;&gt;"",COUNTIF($D$7:$D$26,D15)&gt;1),AND(B15="不可",C15&lt;&gt;"利用不可"),AND(C15="確保中",B15&lt;&gt;"可")),"要確認","入力済"))</x:f>
        <x:v>入力済</x:v>
      </x:c>
      <x:c r="J15" s="23" t="str">
        <x:v>実来場＝初回入場を確認した人。1開催・1人1有効券が前提。</x:v>
      </x:c>
      <x:c r="K15" s="23"/>
      <x:c r="L15" s="23"/>
    </x:row>
    <x:row r="16" ht="38" customHeight="1">
      <x:c r="A16" s="20" t="str">
        <x:v>S10</x:v>
      </x:c>
      <x:c r="B16" s="20" t="str">
        <x:v>可</x:v>
      </x:c>
      <x:c r="C16" s="20" t="str">
        <x:v>販売可</x:v>
      </x:c>
      <x:c r="D16" s="20"/>
      <x:c r="E16" s="26" t="n">
        <x:v>46303.416666666664</x:v>
      </x:c>
      <x:c r="F16" s="20" t="str">
        <x:v>C02</x:v>
      </x:c>
      <x:c r="G16" s="20" t="str"/>
      <x:c r="H16" s="4" t="str">
        <x:f>IF(COUNTA(A16:G16)=0,"",IF(OR(A16="",B16="",C16="",E16="",F16="",COUNTIF($A$7:$A$26,A16)&gt;1,AND(C16="確保中",COUNTIFS('記入例_受付'!$C$7:$C$46,D16,'記入例_受付'!$E$7:$E$46,A16,'記入例_受付'!$F$7:$F$46,"有効")&lt;&gt;1),AND(C16="販売可",D16&lt;&gt;""),AND(D16&lt;&gt;"",COUNTIF($D$7:$D$26,D16)&gt;1),AND(B16="不可",C16&lt;&gt;"利用不可"),AND(C16="確保中",B16&lt;&gt;"可")),"要確認","入力済"))</x:f>
        <x:v>入力済</x:v>
      </x:c>
      <x:c r="J16" s="23"/>
      <x:c r="K16" s="23"/>
      <x:c r="L16" s="23"/>
    </x:row>
    <x:row r="17" ht="38" customHeight="1">
      <x:c r="A17" s="22" t="str">
        <x:v>S11</x:v>
      </x:c>
      <x:c r="B17" s="22" t="str">
        <x:v>可</x:v>
      </x:c>
      <x:c r="C17" s="22" t="str">
        <x:v>販売可</x:v>
      </x:c>
      <x:c r="D17" s="22"/>
      <x:c r="E17" s="28" t="n">
        <x:v>46303.416666666664</x:v>
      </x:c>
      <x:c r="F17" s="22" t="str">
        <x:v>C02</x:v>
      </x:c>
      <x:c r="G17" s="22" t="str"/>
      <x:c r="H17" s="23" t="str">
        <x:f>IF(COUNTA(A17:G17)=0,"",IF(OR(A17="",B17="",C17="",E17="",F17="",COUNTIF($A$7:$A$26,A17)&gt;1,AND(C17="確保中",COUNTIFS('記入例_受付'!$C$7:$C$46,D17,'記入例_受付'!$E$7:$E$46,A17,'記入例_受付'!$F$7:$F$46,"有効")&lt;&gt;1),AND(C17="販売可",D17&lt;&gt;""),AND(D17&lt;&gt;"",COUNTIF($D$7:$D$26,D17)&gt;1),AND(B17="不可",C17&lt;&gt;"利用不可"),AND(C17="確保中",B17&lt;&gt;"可")),"要確認","入力済"))</x:f>
        <x:v>入力済</x:v>
      </x:c>
      <x:c r="J17" s="23" t="str">
        <x:v>在場＝照合済みの初回入場＋再入場−退場。退場未記録では現地人数を確定できません。</x:v>
      </x:c>
      <x:c r="K17" s="23"/>
      <x:c r="L17" s="23"/>
    </x:row>
    <x:row r="18" ht="38" customHeight="1">
      <x:c r="A18" s="20" t="str">
        <x:v>S12</x:v>
      </x:c>
      <x:c r="B18" s="20" t="str">
        <x:v>可</x:v>
      </x:c>
      <x:c r="C18" s="20" t="str">
        <x:v>販売可</x:v>
      </x:c>
      <x:c r="D18" s="20"/>
      <x:c r="E18" s="26" t="n">
        <x:v>46303.416666666664</x:v>
      </x:c>
      <x:c r="F18" s="20" t="str">
        <x:v>C02</x:v>
      </x:c>
      <x:c r="G18" s="20" t="str"/>
      <x:c r="H18" s="4" t="str">
        <x:f>IF(COUNTA(A18:G18)=0,"",IF(OR(A18="",B18="",C18="",E18="",F18="",COUNTIF($A$7:$A$26,A18)&gt;1,AND(C18="確保中",COUNTIFS('記入例_受付'!$C$7:$C$46,D18,'記入例_受付'!$E$7:$E$46,A18,'記入例_受付'!$F$7:$F$46,"有効")&lt;&gt;1),AND(C18="販売可",D18&lt;&gt;""),AND(D18&lt;&gt;"",COUNTIF($D$7:$D$26,D18)&gt;1),AND(B18="不可",C18&lt;&gt;"利用不可"),AND(C18="確保中",B18&lt;&gt;"可")),"要確認","入力済"))</x:f>
        <x:v>入力済</x:v>
      </x:c>
      <x:c r="J18" s="23"/>
      <x:c r="K18" s="23"/>
      <x:c r="L18" s="23"/>
    </x:row>
    <x:row r="19" ht="38" customHeight="1">
      <x:c r="A19" s="22" t="str">
        <x:v>S13</x:v>
      </x:c>
      <x:c r="B19" s="22" t="str">
        <x:v>可</x:v>
      </x:c>
      <x:c r="C19" s="22" t="str">
        <x:v>販売可</x:v>
      </x:c>
      <x:c r="D19" s="22"/>
      <x:c r="E19" s="28" t="n">
        <x:v>46303.416666666664</x:v>
      </x:c>
      <x:c r="F19" s="22" t="str">
        <x:v>C02</x:v>
      </x:c>
      <x:c r="G19" s="22" t="str"/>
      <x:c r="H19" s="23" t="str">
        <x:f>IF(COUNTA(A19:G19)=0,"",IF(OR(A19="",B19="",C19="",E19="",F19="",COUNTIF($A$7:$A$26,A19)&gt;1,AND(C19="確保中",COUNTIFS('記入例_受付'!$C$7:$C$46,D19,'記入例_受付'!$E$7:$E$46,A19,'記入例_受付'!$F$7:$F$46,"有効")&lt;&gt;1),AND(C19="販売可",D19&lt;&gt;""),AND(D19&lt;&gt;"",COUNTIF($D$7:$D$26,D19)&gt;1),AND(B19="不可",C19&lt;&gt;"利用不可"),AND(C19="確保中",B19&lt;&gt;"可")),"要確認","入力済"))</x:f>
        <x:v>入力済</x:v>
      </x:c>
      <x:c r="J19" s="4"/>
      <x:c r="K19" s="4"/>
      <x:c r="L19" s="4"/>
    </x:row>
    <x:row r="20" ht="38" customHeight="1">
      <x:c r="A20" s="20" t="str">
        <x:v>S14</x:v>
      </x:c>
      <x:c r="B20" s="20" t="str">
        <x:v>可</x:v>
      </x:c>
      <x:c r="C20" s="20" t="str">
        <x:v>販売可</x:v>
      </x:c>
      <x:c r="D20" s="20"/>
      <x:c r="E20" s="26" t="n">
        <x:v>46303.416666666664</x:v>
      </x:c>
      <x:c r="F20" s="20" t="str">
        <x:v>C02</x:v>
      </x:c>
      <x:c r="G20" s="20" t="str"/>
      <x:c r="H20" s="4" t="str">
        <x:f>IF(COUNTA(A20:G20)=0,"",IF(OR(A20="",B20="",C20="",E20="",F20="",COUNTIF($A$7:$A$26,A20)&gt;1,AND(C20="確保中",COUNTIFS('記入例_受付'!$C$7:$C$46,D20,'記入例_受付'!$E$7:$E$46,A20,'記入例_受付'!$F$7:$F$46,"有効")&lt;&gt;1),AND(C20="販売可",D20&lt;&gt;""),AND(D20&lt;&gt;"",COUNTIF($D$7:$D$26,D20)&gt;1),AND(B20="不可",C20&lt;&gt;"利用不可"),AND(C20="確保中",B20&lt;&gt;"可")),"要確認","入力済"))</x:f>
        <x:v>入力済</x:v>
      </x:c>
      <x:c r="J20" s="23" t="str">
        <x:v>未照合履歴は人数とは限りません。仮入場者を現地の定員確認から除外しないでください。</x:v>
      </x:c>
      <x:c r="K20" s="23"/>
      <x:c r="L20" s="23"/>
    </x:row>
    <x:row r="21" ht="38" customHeight="1">
      <x:c r="A21" s="22" t="str">
        <x:v>S15</x:v>
      </x:c>
      <x:c r="B21" s="22" t="str">
        <x:v>可</x:v>
      </x:c>
      <x:c r="C21" s="22" t="str">
        <x:v>販売可</x:v>
      </x:c>
      <x:c r="D21" s="22"/>
      <x:c r="E21" s="28" t="n">
        <x:v>46303.416666666664</x:v>
      </x:c>
      <x:c r="F21" s="22" t="str">
        <x:v>C02</x:v>
      </x:c>
      <x:c r="G21" s="22" t="str"/>
      <x:c r="H21" s="23" t="str">
        <x:f>IF(COUNTA(A21:G21)=0,"",IF(OR(A21="",B21="",C21="",E21="",F21="",COUNTIF($A$7:$A$26,A21)&gt;1,AND(C21="確保中",COUNTIFS('記入例_受付'!$C$7:$C$46,D21,'記入例_受付'!$E$7:$E$46,A21,'記入例_受付'!$F$7:$F$46,"有効")&lt;&gt;1),AND(C21="販売可",D21&lt;&gt;""),AND(D21&lt;&gt;"",COUNTIF($D$7:$D$26,D21)&gt;1),AND(B21="不可",C21&lt;&gt;"利用不可"),AND(C21="確保中",B21&lt;&gt;"可")),"要確認","入力済"))</x:f>
        <x:v>入力済</x:v>
      </x:c>
      <x:c r="J21" s="23"/>
      <x:c r="K21" s="23"/>
      <x:c r="L21" s="23"/>
    </x:row>
    <x:row r="22" ht="38" customHeight="1">
      <x:c r="A22" s="20" t="str">
        <x:v>S16</x:v>
      </x:c>
      <x:c r="B22" s="20" t="str">
        <x:v>可</x:v>
      </x:c>
      <x:c r="C22" s="20" t="str">
        <x:v>販売可</x:v>
      </x:c>
      <x:c r="D22" s="20"/>
      <x:c r="E22" s="26" t="n">
        <x:v>46303.416666666664</x:v>
      </x:c>
      <x:c r="F22" s="20" t="str">
        <x:v>C02</x:v>
      </x:c>
      <x:c r="G22" s="20" t="str"/>
      <x:c r="H22" s="4" t="str">
        <x:f>IF(COUNTA(A22:G22)=0,"",IF(OR(A22="",B22="",C22="",E22="",F22="",COUNTIF($A$7:$A$26,A22)&gt;1,AND(C22="確保中",COUNTIFS('記入例_受付'!$C$7:$C$46,D22,'記入例_受付'!$E$7:$E$46,A22,'記入例_受付'!$F$7:$F$46,"有効")&lt;&gt;1),AND(C22="販売可",D22&lt;&gt;""),AND(D22&lt;&gt;"",COUNTIF($D$7:$D$26,D22)&gt;1),AND(B22="不可",C22&lt;&gt;"利用不可"),AND(C22="確保中",B22&lt;&gt;"可")),"要確認","入力済"))</x:f>
        <x:v>入力済</x:v>
      </x:c>
      <x:c r="J22" s="4"/>
      <x:c r="K22" s="4"/>
      <x:c r="L22" s="4"/>
    </x:row>
    <x:row r="23" ht="38" customHeight="1">
      <x:c r="A23" s="22" t="str">
        <x:v>S17</x:v>
      </x:c>
      <x:c r="B23" s="22" t="str">
        <x:v>可</x:v>
      </x:c>
      <x:c r="C23" s="22" t="str">
        <x:v>販売可</x:v>
      </x:c>
      <x:c r="D23" s="22"/>
      <x:c r="E23" s="28" t="n">
        <x:v>46303.416666666664</x:v>
      </x:c>
      <x:c r="F23" s="22" t="str">
        <x:v>C02</x:v>
      </x:c>
      <x:c r="G23" s="22" t="str"/>
      <x:c r="H23" s="23" t="str">
        <x:f>IF(COUNTA(A23:G23)=0,"",IF(OR(A23="",B23="",C23="",E23="",F23="",COUNTIF($A$7:$A$26,A23)&gt;1,AND(C23="確保中",COUNTIFS('記入例_受付'!$C$7:$C$46,D23,'記入例_受付'!$E$7:$E$46,A23,'記入例_受付'!$F$7:$F$46,"有効")&lt;&gt;1),AND(C23="販売可",D23&lt;&gt;""),AND(D23&lt;&gt;"",COUNTIF($D$7:$D$26,D23)&gt;1),AND(B23="不可",C23&lt;&gt;"利用不可"),AND(C23="確保中",B23&lt;&gt;"可")),"要確認","入力済"))</x:f>
        <x:v>入力済</x:v>
      </x:c>
      <x:c r="J23" s="23" t="str">
        <x:v>入力点検はID・必須欄等の補助です。本人確認、入退場順序、端末間排他、返金は自動処理しません。</x:v>
      </x:c>
      <x:c r="K23" s="23"/>
      <x:c r="L23" s="23"/>
    </x:row>
    <x:row r="24" ht="38" customHeight="1">
      <x:c r="A24" s="20" t="str">
        <x:v>S18</x:v>
      </x:c>
      <x:c r="B24" s="20" t="str">
        <x:v>可</x:v>
      </x:c>
      <x:c r="C24" s="20" t="str">
        <x:v>販売可</x:v>
      </x:c>
      <x:c r="D24" s="20"/>
      <x:c r="E24" s="26" t="n">
        <x:v>46303.416666666664</x:v>
      </x:c>
      <x:c r="F24" s="20" t="str">
        <x:v>C02</x:v>
      </x:c>
      <x:c r="G24" s="20" t="str"/>
      <x:c r="H24" s="4" t="str">
        <x:f>IF(COUNTA(A24:G24)=0,"",IF(OR(A24="",B24="",C24="",E24="",F24="",COUNTIF($A$7:$A$26,A24)&gt;1,AND(C24="確保中",COUNTIFS('記入例_受付'!$C$7:$C$46,D24,'記入例_受付'!$E$7:$E$46,A24,'記入例_受付'!$F$7:$F$46,"有効")&lt;&gt;1),AND(C24="販売可",D24&lt;&gt;""),AND(D24&lt;&gt;"",COUNTIF($D$7:$D$26,D24)&gt;1),AND(B24="不可",C24&lt;&gt;"利用不可"),AND(C24="確保中",B24&lt;&gt;"可")),"要確認","入力済"))</x:f>
        <x:v>入力済</x:v>
      </x:c>
      <x:c r="J24" s="23"/>
      <x:c r="K24" s="23"/>
      <x:c r="L24" s="23"/>
    </x:row>
    <x:row r="25" ht="38" customHeight="1">
      <x:c r="A25" s="22" t="str">
        <x:v>S19</x:v>
      </x:c>
      <x:c r="B25" s="22" t="str">
        <x:v>可</x:v>
      </x:c>
      <x:c r="C25" s="22" t="str">
        <x:v>販売可</x:v>
      </x:c>
      <x:c r="D25" s="22"/>
      <x:c r="E25" s="28" t="n">
        <x:v>46303.416666666664</x:v>
      </x:c>
      <x:c r="F25" s="22" t="str">
        <x:v>C02</x:v>
      </x:c>
      <x:c r="G25" s="22" t="str"/>
      <x:c r="H25" s="23" t="str">
        <x:f>IF(COUNTA(A25:G25)=0,"",IF(OR(A25="",B25="",C25="",E25="",F25="",COUNTIF($A$7:$A$26,A25)&gt;1,AND(C25="確保中",COUNTIFS('記入例_受付'!$C$7:$C$46,D25,'記入例_受付'!$E$7:$E$46,A25,'記入例_受付'!$F$7:$F$46,"有効")&lt;&gt;1),AND(C25="販売可",D25&lt;&gt;""),AND(D25&lt;&gt;"",COUNTIF($D$7:$D$26,D25)&gt;1),AND(B25="不可",C25&lt;&gt;"利用不可"),AND(C25="確保中",B25&lt;&gt;"可")),"要確認","入力済"))</x:f>
        <x:v>入力済</x:v>
      </x:c>
      <x:c r="J25" s="4"/>
      <x:c r="K25" s="4"/>
      <x:c r="L25" s="4"/>
    </x:row>
    <x:row r="26" ht="38" customHeight="1">
      <x:c r="A26" s="20" t="str">
        <x:v>S20</x:v>
      </x:c>
      <x:c r="B26" s="20" t="str">
        <x:v>可</x:v>
      </x:c>
      <x:c r="C26" s="20" t="str">
        <x:v>販売可</x:v>
      </x:c>
      <x:c r="D26" s="20"/>
      <x:c r="E26" s="26" t="n">
        <x:v>46303.416666666664</x:v>
      </x:c>
      <x:c r="F26" s="20" t="str">
        <x:v>C02</x:v>
      </x:c>
      <x:c r="G26" s="20" t="str"/>
      <x:c r="H26" s="4" t="str">
        <x:f>IF(COUNTA(A26:G26)=0,"",IF(OR(A26="",B26="",C26="",E26="",F26="",COUNTIF($A$7:$A$26,A26)&gt;1,AND(C26="確保中",COUNTIFS('記入例_受付'!$C$7:$C$46,D26,'記入例_受付'!$E$7:$E$46,A26,'記入例_受付'!$F$7:$F$46,"有効")&lt;&gt;1),AND(C26="販売可",D26&lt;&gt;""),AND(D26&lt;&gt;"",COUNTIF($D$7:$D$26,D26)&gt;1),AND(B26="不可",C26&lt;&gt;"利用不可"),AND(C26="確保中",B26&lt;&gt;"可")),"要確認","入力済"))</x:f>
        <x:v>入力済</x:v>
      </x:c>
      <x:c r="J26" s="4"/>
      <x:c r="K26" s="4"/>
      <x:c r="L26" s="4"/>
    </x:row>
    <x:row r="27" ht="25" customHeight="1">
      <x:c r="A27" s="4"/>
      <x:c r="B27" s="4"/>
      <x:c r="C27" s="4"/>
      <x:c r="D27" s="4"/>
      <x:c r="E27" s="4"/>
      <x:c r="F27" s="4"/>
      <x:c r="G27" s="4"/>
      <x:c r="H27" s="4"/>
      <x:c r="J27" s="23" t="str">
        <x:v>申込情報（同じ開催に対する連絡・支払の単位）</x:v>
      </x:c>
      <x:c r="K27" s="23"/>
      <x:c r="L27" s="23"/>
    </x:row>
    <x:row r="28" ht="25" customHeight="1">
      <x:c r="A28" s="4"/>
      <x:c r="B28" s="4"/>
      <x:c r="C28" s="4"/>
      <x:c r="D28" s="4"/>
      <x:c r="E28" s="4"/>
      <x:c r="F28" s="4"/>
      <x:c r="G28" s="4"/>
      <x:c r="H28" s="4"/>
      <x:c r="J28" s="23"/>
      <x:c r="K28" s="23"/>
      <x:c r="L28" s="23"/>
    </x:row>
    <x:row r="29" ht="25" customHeight="1">
      <x:c r="A29" s="4"/>
      <x:c r="B29" s="4"/>
      <x:c r="C29" s="4"/>
      <x:c r="D29" s="4"/>
      <x:c r="E29" s="4"/>
      <x:c r="F29" s="4"/>
      <x:c r="G29" s="4"/>
      <x:c r="H29" s="4"/>
      <x:c r="J29" s="4" t="str">
        <x:v>申込ID</x:v>
      </x:c>
      <x:c r="K29" s="20" t="str">
        <x:v>A001</x:v>
      </x:c>
      <x:c r="L29" s="4"/>
    </x:row>
    <x:row r="30" ht="25" customHeight="1">
      <x:c r="J30" s="4" t="str">
        <x:v>申込者ID</x:v>
      </x:c>
      <x:c r="K30" s="20" t="str">
        <x:v>R001</x:v>
      </x:c>
      <x:c r="L30" s="4"/>
    </x:row>
    <x:row r="31" ht="25" customHeight="1">
      <x:c r="J31" s="4" t="str">
        <x:v>当初申込人数（人）</x:v>
      </x:c>
      <x:c r="K31" s="20" t="n">
        <x:v>3</x:v>
      </x:c>
      <x:c r="L31" s="4"/>
    </x:row>
    <x:row r="32" ht="25" customHeight="1">
      <x:c r="J32" s="4" t="str">
        <x:v>申込者本人の参加</x:v>
      </x:c>
      <x:c r="K32" s="20" t="str">
        <x:v>なし</x:v>
      </x:c>
      <x:c r="L32" s="4"/>
    </x:row>
    <x:row r="33" ht="25" customHeight="1">
      <x:c r="J33" s="4" t="str">
        <x:v>開催日</x:v>
      </x:c>
      <x:c r="K33" s="20" t="str">
        <x:v>2026-10-10</x:v>
      </x:c>
      <x:c r="L33" s="4"/>
    </x:row>
    <x:row r="34" ht="25" customHeight="1">
      <x:c r="J34" s="4"/>
      <x:c r="K34" s="4"/>
      <x:c r="L34" s="4"/>
    </x:row>
    <x:row r="35" ht="25" customHeight="1">
      <x:c r="J35" s="4"/>
      <x:c r="K35" s="4"/>
      <x:c r="L35" s="4"/>
    </x:row>
    <x:row r="36" ht="25" customHeight="1">
      <x:c r="J36" s="4"/>
      <x:c r="K36" s="4"/>
      <x:c r="L36" s="4"/>
    </x:row>
  </x:sheetData>
  <x:mergeCells>
    <x:mergeCell ref="A1:H2"/>
    <x:mergeCell ref="A3:H4"/>
    <x:mergeCell ref="J1:L1"/>
    <x:mergeCell ref="K2:L2"/>
    <x:mergeCell ref="K4:L4"/>
    <x:mergeCell ref="K5:L5"/>
    <x:mergeCell ref="K6:L6"/>
    <x:mergeCell ref="K7:L7"/>
    <x:mergeCell ref="K8:L8"/>
    <x:mergeCell ref="K9:L9"/>
    <x:mergeCell ref="K10:L10"/>
    <x:mergeCell ref="K11:L11"/>
    <x:mergeCell ref="K12:L12"/>
    <x:mergeCell ref="K13:L13"/>
    <x:mergeCell ref="J15:L16"/>
    <x:mergeCell ref="J17:L18"/>
    <x:mergeCell ref="J20:L21"/>
    <x:mergeCell ref="J23:L24"/>
    <x:mergeCell ref="J27:L28"/>
    <x:mergeCell ref="K29:L29"/>
    <x:mergeCell ref="K30:L30"/>
    <x:mergeCell ref="K31:L31"/>
    <x:mergeCell ref="K32:L32"/>
    <x:mergeCell ref="K33:L33"/>
  </x:mergeCells>
  <x:conditionalFormatting sqref="H7:H26">
    <x:cfRule type="expression" dxfId="3" priority="1">
      <x:formula>H7="要確認"</x:formula>
    </x:cfRule>
  </x:conditionalFormatting>
  <x:conditionalFormatting sqref="K4:L4">
    <x:cfRule type="expression" dxfId="4" priority="2">
      <x:formula>$K$4="要確認"</x:formula>
    </x:cfRule>
  </x:conditionalFormatting>
  <x:dataValidations count="2">
    <x:dataValidation type="list" sqref="B7:B26">
      <x:formula1>"可,不可"</x:formula1>
    </x:dataValidation>
    <x:dataValidation type="list" sqref="C7:C26">
      <x:formula1>"販売可,確保中,保留,利用不可"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94a08531b73244f4"/>
  </x:tableParts>
</x:worksheet>
</file>

<file path=xl/worksheets/sheet5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22" hidden="0" customWidth="1"/>
    <x:col min="3" max="3" width="24" hidden="0" customWidth="1"/>
    <x:col min="4" max="4" width="19" hidden="0" customWidth="1"/>
    <x:col min="5" max="5" width="18" hidden="0" customWidth="1"/>
    <x:col min="6" max="6" width="22" hidden="0" customWidth="1"/>
    <x:col min="7" max="7" width="24" hidden="0" customWidth="1"/>
    <x:col min="8" max="8" width="40" hidden="0" customWidth="1"/>
  </x:cols>
  <x:sheetData>
    <x:row r="1" ht="24" customHeight="1">
      <x:c r="A1" s="9" t="str">
        <x:v>取消・通信断・照合の記録・記入例</x:v>
      </x:c>
      <x:c r="B1" s="9"/>
      <x:c r="C1" s="9"/>
      <x:c r="D1" s="9"/>
      <x:c r="E1" s="9"/>
      <x:c r="F1" s="9"/>
      <x:c r="G1" s="9"/>
      <x:c r="H1" s="9"/>
    </x:row>
    <x:row r="2" ht="24" customHeight="1">
      <x:c r="A2" s="9"/>
      <x:c r="B2" s="9"/>
      <x:c r="C2" s="9"/>
      <x:c r="D2" s="9"/>
      <x:c r="E2" s="9"/>
      <x:c r="F2" s="9"/>
      <x:c r="G2" s="9"/>
      <x:c r="H2" s="9"/>
    </x:row>
    <x:row r="3" ht="25" customHeight="1">
      <x:c r="A3" s="13" t="str">
        <x:v>原記録を消さず、状態を変更した経緯を1件ずつ追加します。ここは監査用であり、来場者数を合算する表ではありません。
取消→券無効化→席解放→返金、仮記録→照合済みを区別します。履歴IDや券IDで元の記録に結び付けます。</x:v>
      </x:c>
      <x:c r="B3" s="13"/>
      <x:c r="C3" s="13"/>
      <x:c r="D3" s="13"/>
      <x:c r="E3" s="13"/>
      <x:c r="F3" s="13"/>
      <x:c r="G3" s="13"/>
      <x:c r="H3" s="13"/>
    </x:row>
    <x:row r="4" ht="25" customHeight="1">
      <x:c r="A4" s="13"/>
      <x:c r="B4" s="13"/>
      <x:c r="C4" s="13"/>
      <x:c r="D4" s="13"/>
      <x:c r="E4" s="13"/>
      <x:c r="F4" s="13"/>
      <x:c r="G4" s="13"/>
      <x:c r="H4" s="13"/>
    </x:row>
    <x:row r="5" ht="25" customHeight="1">
      <x:c r="A5" s="4"/>
      <x:c r="B5" s="4"/>
      <x:c r="C5" s="4"/>
      <x:c r="D5" s="4"/>
      <x:c r="E5" s="4"/>
      <x:c r="F5" s="4"/>
      <x:c r="G5" s="4"/>
      <x:c r="H5" s="4"/>
    </x:row>
    <x:row r="6" ht="34" customHeight="1">
      <x:c r="A6" s="17" t="str">
        <x:v>記録ID</x:v>
      </x:c>
      <x:c r="B6" s="17" t="str">
        <x:v>記録時刻</x:v>
      </x:c>
      <x:c r="C6" s="17" t="str">
        <x:v>対象</x:v>
      </x:c>
      <x:c r="D6" s="17" t="str">
        <x:v>処理</x:v>
      </x:c>
      <x:c r="E6" s="17" t="str">
        <x:v>変更前</x:v>
      </x:c>
      <x:c r="F6" s="17" t="str">
        <x:v>変更後</x:v>
      </x:c>
      <x:c r="G6" s="17" t="str">
        <x:v>担当・確認者</x:v>
      </x:c>
      <x:c r="H6" s="17" t="str">
        <x:v>根拠・次の作業</x:v>
      </x:c>
    </x:row>
    <x:row r="7" ht="64" customHeight="1">
      <x:c r="A7" s="22" t="str">
        <x:v>C001</x:v>
      </x:c>
      <x:c r="B7" s="28" t="n">
        <x:v>46304.666666666664</x:v>
      </x:c>
      <x:c r="C7" s="22" t="str">
        <x:v>A001／P003／T003</x:v>
      </x:c>
      <x:c r="D7" s="22" t="str">
        <x:v>取消・券無効化</x:v>
      </x:c>
      <x:c r="E7" s="22" t="str">
        <x:v>有効</x:v>
      </x:c>
      <x:c r="F7" s="22" t="str">
        <x:v>無効</x:v>
      </x:c>
      <x:c r="G7" s="22" t="str">
        <x:v>事務局C01</x:v>
      </x:c>
      <x:c r="H7" s="22" t="str">
        <x:v>代表者R001の取消を承認。返金は未処理として別管理。S03は解除待ち。</x:v>
      </x:c>
    </x:row>
    <x:row r="8" ht="64" customHeight="1">
      <x:c r="A8" s="20" t="str">
        <x:v>C002</x:v>
      </x:c>
      <x:c r="B8" s="26" t="n">
        <x:v>46304.67013888889</x:v>
      </x:c>
      <x:c r="C8" s="20" t="str">
        <x:v>S03</x:v>
      </x:c>
      <x:c r="D8" s="20" t="str">
        <x:v>席解放</x:v>
      </x:c>
      <x:c r="E8" s="20" t="str">
        <x:v>解除待ち</x:v>
      </x:c>
      <x:c r="F8" s="20" t="str">
        <x:v>販売可</x:v>
      </x:c>
      <x:c r="G8" s="20" t="str">
        <x:v>座席担当C02</x:v>
      </x:c>
      <x:c r="H8" s="20" t="str">
        <x:v>T003の無効化を確認。席の現在券IDを空欄へ。残席18。</x:v>
      </x:c>
    </x:row>
    <x:row r="9" ht="64" customHeight="1">
      <x:c r="A9" s="22" t="str">
        <x:v>C003</x:v>
      </x:c>
      <x:c r="B9" s="28" t="n">
        <x:v>46305.54236111111</x:v>
      </x:c>
      <x:c r="C9" s="22" t="str">
        <x:v>D02／D01</x:v>
      </x:c>
      <x:c r="D9" s="22" t="str">
        <x:v>通信断切替</x:v>
      </x:c>
      <x:c r="E9" s="22" t="str">
        <x:v>通常受付</x:v>
      </x:c>
      <x:c r="F9" s="22" t="str">
        <x:v>D01に集約</x:v>
      </x:c>
      <x:c r="G9" s="22" t="str">
        <x:v>受付責任者C01</x:v>
      </x:c>
      <x:c r="H9" s="22" t="str">
        <x:v>D02の受付を停止。未送信の入退場記録なしを確認。通信できるD01で最新の取消・入退場履歴を参照。</x:v>
      </x:c>
    </x:row>
    <x:row r="10" ht="64" customHeight="1">
      <x:c r="A10" s="20" t="str">
        <x:v>C004</x:v>
      </x:c>
      <x:c r="B10" s="26" t="n">
        <x:v>46305.54305555556</x:v>
      </x:c>
      <x:c r="C10" s="20" t="str">
        <x:v>L004／T002</x:v>
      </x:c>
      <x:c r="D10" s="20" t="str">
        <x:v>通常受付</x:v>
      </x:c>
      <x:c r="E10" s="20" t="str">
        <x:v>未入場</x:v>
      </x:c>
      <x:c r="F10" s="20" t="str">
        <x:v>照合済み・入場</x:v>
      </x:c>
      <x:c r="G10" s="20" t="str">
        <x:v>受付担当C03</x:v>
      </x:c>
      <x:c r="H10" s="20" t="str">
        <x:v>D01で有効券と未入場を確認。L004を記録。来場2人・在場2人。</x:v>
      </x:c>
    </x:row>
    <x:row r="11" ht="64" customHeight="1">
      <x:c r="A11" s="22" t="str">
        <x:v>C005</x:v>
      </x:c>
      <x:c r="B11" s="28" t="n">
        <x:v>46305.552083333336</x:v>
      </x:c>
      <x:c r="C11" s="22" t="str">
        <x:v>D01／D02</x:v>
      </x:c>
      <x:c r="D11" s="22" t="str">
        <x:v>復旧後照合</x:v>
      </x:c>
      <x:c r="E11" s="22" t="str">
        <x:v>D02通信断</x:v>
      </x:c>
      <x:c r="F11" s="22" t="str">
        <x:v>復旧・照合済み</x:v>
      </x:c>
      <x:c r="G11" s="22" t="str">
        <x:v>受付責任者C01</x:v>
      </x:c>
      <x:c r="H11" s="22" t="str">
        <x:v>両端末の記録を照合し、重複・未反映なしを確認。L004の13:02を保持。新しい初回入場行は作らない。</x:v>
      </x:c>
    </x:row>
    <x:row r="12" ht="64" customHeight="1">
      <x:c r="A12" s="20"/>
      <x:c r="B12" s="26"/>
      <x:c r="C12" s="20"/>
      <x:c r="D12" s="20"/>
      <x:c r="E12" s="20"/>
      <x:c r="F12" s="20"/>
      <x:c r="G12" s="20"/>
      <x:c r="H12" s="20"/>
    </x:row>
    <x:row r="13" ht="64" customHeight="1">
      <x:c r="A13" s="22"/>
      <x:c r="B13" s="28"/>
      <x:c r="C13" s="22"/>
      <x:c r="D13" s="22"/>
      <x:c r="E13" s="22"/>
      <x:c r="F13" s="22"/>
      <x:c r="G13" s="22"/>
      <x:c r="H13" s="22"/>
    </x:row>
    <x:row r="14" ht="64" customHeight="1">
      <x:c r="A14" s="20"/>
      <x:c r="B14" s="26"/>
      <x:c r="C14" s="20"/>
      <x:c r="D14" s="20"/>
      <x:c r="E14" s="20"/>
      <x:c r="F14" s="20"/>
      <x:c r="G14" s="20"/>
      <x:c r="H14" s="20"/>
    </x:row>
    <x:row r="15" ht="64" customHeight="1">
      <x:c r="A15" s="22"/>
      <x:c r="B15" s="28"/>
      <x:c r="C15" s="22"/>
      <x:c r="D15" s="22"/>
      <x:c r="E15" s="22"/>
      <x:c r="F15" s="22"/>
      <x:c r="G15" s="22"/>
      <x:c r="H15" s="22"/>
    </x:row>
    <x:row r="16" ht="64" customHeight="1">
      <x:c r="A16" s="20"/>
      <x:c r="B16" s="26"/>
      <x:c r="C16" s="20"/>
      <x:c r="D16" s="20"/>
      <x:c r="E16" s="20"/>
      <x:c r="F16" s="20"/>
      <x:c r="G16" s="20"/>
      <x:c r="H16" s="20"/>
    </x:row>
    <x:row r="17" ht="64" customHeight="1">
      <x:c r="A17" s="22"/>
      <x:c r="B17" s="28"/>
      <x:c r="C17" s="22"/>
      <x:c r="D17" s="22"/>
      <x:c r="E17" s="22"/>
      <x:c r="F17" s="22"/>
      <x:c r="G17" s="22"/>
      <x:c r="H17" s="22"/>
    </x:row>
    <x:row r="18" ht="64" customHeight="1">
      <x:c r="A18" s="20"/>
      <x:c r="B18" s="26"/>
      <x:c r="C18" s="20"/>
      <x:c r="D18" s="20"/>
      <x:c r="E18" s="20"/>
      <x:c r="F18" s="20"/>
      <x:c r="G18" s="20"/>
      <x:c r="H18" s="20"/>
    </x:row>
    <x:row r="19" ht="64" customHeight="1">
      <x:c r="A19" s="22"/>
      <x:c r="B19" s="28"/>
      <x:c r="C19" s="22"/>
      <x:c r="D19" s="22"/>
      <x:c r="E19" s="22"/>
      <x:c r="F19" s="22"/>
      <x:c r="G19" s="22"/>
      <x:c r="H19" s="22"/>
    </x:row>
    <x:row r="20" ht="64" customHeight="1">
      <x:c r="A20" s="20"/>
      <x:c r="B20" s="26"/>
      <x:c r="C20" s="20"/>
      <x:c r="D20" s="20"/>
      <x:c r="E20" s="20"/>
      <x:c r="F20" s="20"/>
      <x:c r="G20" s="20"/>
      <x:c r="H20" s="20"/>
    </x:row>
    <x:row r="21" ht="64" customHeight="1">
      <x:c r="A21" s="22"/>
      <x:c r="B21" s="28"/>
      <x:c r="C21" s="22"/>
      <x:c r="D21" s="22"/>
      <x:c r="E21" s="22"/>
      <x:c r="F21" s="22"/>
      <x:c r="G21" s="22"/>
      <x:c r="H21" s="22"/>
    </x:row>
    <x:row r="22" ht="64" customHeight="1">
      <x:c r="A22" s="20"/>
      <x:c r="B22" s="26"/>
      <x:c r="C22" s="20"/>
      <x:c r="D22" s="20"/>
      <x:c r="E22" s="20"/>
      <x:c r="F22" s="20"/>
      <x:c r="G22" s="20"/>
      <x:c r="H22" s="20"/>
    </x:row>
    <x:row r="23" ht="64" customHeight="1">
      <x:c r="A23" s="22"/>
      <x:c r="B23" s="28"/>
      <x:c r="C23" s="22"/>
      <x:c r="D23" s="22"/>
      <x:c r="E23" s="22"/>
      <x:c r="F23" s="22"/>
      <x:c r="G23" s="22"/>
      <x:c r="H23" s="22"/>
    </x:row>
    <x:row r="24" ht="64" customHeight="1">
      <x:c r="A24" s="20"/>
      <x:c r="B24" s="26"/>
      <x:c r="C24" s="20"/>
      <x:c r="D24" s="20"/>
      <x:c r="E24" s="20"/>
      <x:c r="F24" s="20"/>
      <x:c r="G24" s="20"/>
      <x:c r="H24" s="20"/>
    </x:row>
    <x:row r="25" ht="64" customHeight="1">
      <x:c r="A25" s="22"/>
      <x:c r="B25" s="28"/>
      <x:c r="C25" s="22"/>
      <x:c r="D25" s="22"/>
      <x:c r="E25" s="22"/>
      <x:c r="F25" s="22"/>
      <x:c r="G25" s="22"/>
      <x:c r="H25" s="22"/>
    </x:row>
    <x:row r="26" ht="64" customHeight="1">
      <x:c r="A26" s="20"/>
      <x:c r="B26" s="26"/>
      <x:c r="C26" s="20"/>
      <x:c r="D26" s="20"/>
      <x:c r="E26" s="20"/>
      <x:c r="F26" s="20"/>
      <x:c r="G26" s="20"/>
      <x:c r="H26" s="20"/>
    </x:row>
    <x:row r="27" ht="64" customHeight="1">
      <x:c r="A27" s="22"/>
      <x:c r="B27" s="28"/>
      <x:c r="C27" s="22"/>
      <x:c r="D27" s="22"/>
      <x:c r="E27" s="22"/>
      <x:c r="F27" s="22"/>
      <x:c r="G27" s="22"/>
      <x:c r="H27" s="22"/>
    </x:row>
    <x:row r="28" ht="64" customHeight="1">
      <x:c r="A28" s="20"/>
      <x:c r="B28" s="26"/>
      <x:c r="C28" s="20"/>
      <x:c r="D28" s="20"/>
      <x:c r="E28" s="20"/>
      <x:c r="F28" s="20"/>
      <x:c r="G28" s="20"/>
      <x:c r="H28" s="20"/>
    </x:row>
    <x:row r="29" ht="64" customHeight="1">
      <x:c r="A29" s="22"/>
      <x:c r="B29" s="28"/>
      <x:c r="C29" s="22"/>
      <x:c r="D29" s="22"/>
      <x:c r="E29" s="22"/>
      <x:c r="F29" s="22"/>
      <x:c r="G29" s="22"/>
      <x:c r="H29" s="22"/>
    </x:row>
    <x:row r="30" ht="64" customHeight="1">
      <x:c r="A30" s="20"/>
      <x:c r="B30" s="26"/>
      <x:c r="C30" s="20"/>
      <x:c r="D30" s="20"/>
      <x:c r="E30" s="20"/>
      <x:c r="F30" s="20"/>
      <x:c r="G30" s="20"/>
      <x:c r="H30" s="20"/>
    </x:row>
    <x:row r="31" ht="64" customHeight="1">
      <x:c r="A31" s="22"/>
      <x:c r="B31" s="28"/>
      <x:c r="C31" s="22"/>
      <x:c r="D31" s="22"/>
      <x:c r="E31" s="22"/>
      <x:c r="F31" s="22"/>
      <x:c r="G31" s="22"/>
      <x:c r="H31" s="22"/>
    </x:row>
    <x:row r="32" ht="64" customHeight="1">
      <x:c r="A32" s="20"/>
      <x:c r="B32" s="26"/>
      <x:c r="C32" s="20"/>
      <x:c r="D32" s="20"/>
      <x:c r="E32" s="20"/>
      <x:c r="F32" s="20"/>
      <x:c r="G32" s="20"/>
      <x:c r="H32" s="20"/>
    </x:row>
    <x:row r="33" ht="64" customHeight="1">
      <x:c r="A33" s="22"/>
      <x:c r="B33" s="28"/>
      <x:c r="C33" s="22"/>
      <x:c r="D33" s="22"/>
      <x:c r="E33" s="22"/>
      <x:c r="F33" s="22"/>
      <x:c r="G33" s="22"/>
      <x:c r="H33" s="22"/>
    </x:row>
    <x:row r="34" ht="64" customHeight="1">
      <x:c r="A34" s="20"/>
      <x:c r="B34" s="26"/>
      <x:c r="C34" s="20"/>
      <x:c r="D34" s="20"/>
      <x:c r="E34" s="20"/>
      <x:c r="F34" s="20"/>
      <x:c r="G34" s="20"/>
      <x:c r="H34" s="20"/>
    </x:row>
    <x:row r="35" ht="64" customHeight="1">
      <x:c r="A35" s="22"/>
      <x:c r="B35" s="28"/>
      <x:c r="C35" s="22"/>
      <x:c r="D35" s="22"/>
      <x:c r="E35" s="22"/>
      <x:c r="F35" s="22"/>
      <x:c r="G35" s="22"/>
      <x:c r="H35" s="22"/>
    </x:row>
    <x:row r="36" ht="64" customHeight="1">
      <x:c r="A36" s="20"/>
      <x:c r="B36" s="26"/>
      <x:c r="C36" s="20"/>
      <x:c r="D36" s="20"/>
      <x:c r="E36" s="20"/>
      <x:c r="F36" s="20"/>
      <x:c r="G36" s="20"/>
      <x:c r="H36" s="20"/>
    </x:row>
    <x:row r="37" ht="64" customHeight="1">
      <x:c r="A37" s="22"/>
      <x:c r="B37" s="28"/>
      <x:c r="C37" s="22"/>
      <x:c r="D37" s="22"/>
      <x:c r="E37" s="22"/>
      <x:c r="F37" s="22"/>
      <x:c r="G37" s="22"/>
      <x:c r="H37" s="22"/>
    </x:row>
    <x:row r="38" ht="64" customHeight="1">
      <x:c r="A38" s="20"/>
      <x:c r="B38" s="26"/>
      <x:c r="C38" s="20"/>
      <x:c r="D38" s="20"/>
      <x:c r="E38" s="20"/>
      <x:c r="F38" s="20"/>
      <x:c r="G38" s="20"/>
      <x:c r="H38" s="20"/>
    </x:row>
    <x:row r="39" ht="64" customHeight="1">
      <x:c r="A39" s="22"/>
      <x:c r="B39" s="28"/>
      <x:c r="C39" s="22"/>
      <x:c r="D39" s="22"/>
      <x:c r="E39" s="22"/>
      <x:c r="F39" s="22"/>
      <x:c r="G39" s="22"/>
      <x:c r="H39" s="22"/>
    </x:row>
    <x:row r="40" ht="64" customHeight="1">
      <x:c r="A40" s="20"/>
      <x:c r="B40" s="26"/>
      <x:c r="C40" s="20"/>
      <x:c r="D40" s="20"/>
      <x:c r="E40" s="20"/>
      <x:c r="F40" s="20"/>
      <x:c r="G40" s="20"/>
      <x:c r="H40" s="20"/>
    </x:row>
    <x:row r="41" ht="64" customHeight="1">
      <x:c r="A41" s="22"/>
      <x:c r="B41" s="28"/>
      <x:c r="C41" s="22"/>
      <x:c r="D41" s="22"/>
      <x:c r="E41" s="22"/>
      <x:c r="F41" s="22"/>
      <x:c r="G41" s="22"/>
      <x:c r="H41" s="22"/>
    </x:row>
    <x:row r="42" ht="64" customHeight="1">
      <x:c r="A42" s="20"/>
      <x:c r="B42" s="26"/>
      <x:c r="C42" s="20"/>
      <x:c r="D42" s="20"/>
      <x:c r="E42" s="20"/>
      <x:c r="F42" s="20"/>
      <x:c r="G42" s="20"/>
      <x:c r="H42" s="20"/>
    </x:row>
    <x:row r="43" ht="64" customHeight="1">
      <x:c r="A43" s="22"/>
      <x:c r="B43" s="28"/>
      <x:c r="C43" s="22"/>
      <x:c r="D43" s="22"/>
      <x:c r="E43" s="22"/>
      <x:c r="F43" s="22"/>
      <x:c r="G43" s="22"/>
      <x:c r="H43" s="22"/>
    </x:row>
    <x:row r="44" ht="64" customHeight="1">
      <x:c r="A44" s="20"/>
      <x:c r="B44" s="26"/>
      <x:c r="C44" s="20"/>
      <x:c r="D44" s="20"/>
      <x:c r="E44" s="20"/>
      <x:c r="F44" s="20"/>
      <x:c r="G44" s="20"/>
      <x:c r="H44" s="20"/>
    </x:row>
    <x:row r="45" ht="64" customHeight="1">
      <x:c r="A45" s="22"/>
      <x:c r="B45" s="28"/>
      <x:c r="C45" s="22"/>
      <x:c r="D45" s="22"/>
      <x:c r="E45" s="22"/>
      <x:c r="F45" s="22"/>
      <x:c r="G45" s="22"/>
      <x:c r="H45" s="22"/>
    </x:row>
    <x:row r="46" ht="64" customHeight="1">
      <x:c r="A46" s="20"/>
      <x:c r="B46" s="26"/>
      <x:c r="C46" s="20"/>
      <x:c r="D46" s="20"/>
      <x:c r="E46" s="20"/>
      <x:c r="F46" s="20"/>
      <x:c r="G46" s="20"/>
      <x:c r="H46" s="20"/>
    </x:row>
  </x:sheetData>
  <x:mergeCells>
    <x:mergeCell ref="A1:H2"/>
    <x:mergeCell ref="A3:H4"/>
  </x:mergeCells>
  <x:pageMargins left="0.7" right="0.7" top="0.75" bottom="0.75" header="0.3" footer="0.3"/>
  <x:tableParts count="1">
    <x:tablePart xmlns:r="http://schemas.openxmlformats.org/officeDocument/2006/relationships" r:id="R80889bce37e04714"/>
  </x:tableParts>
</x:worksheet>
</file>

<file path=xl/worksheets/sheet6.xml><?xml version="1.0" encoding="utf-8"?>
<x:worksheet xmlns:x="http://schemas.openxmlformats.org/spreadsheetml/2006/main">
  <x:sheetFormatPr defaultRowHeight="15"/>
  <x:cols>
    <x:col min="1" max="1" width="13" hidden="0" customWidth="1"/>
    <x:col min="2" max="2" width="40" hidden="0" customWidth="1"/>
    <x:col min="3" max="3" width="25" hidden="0" customWidth="1"/>
    <x:col min="4" max="4" width="12" hidden="0" customWidth="1"/>
    <x:col min="5" max="5" width="40" hidden="0" customWidth="1"/>
  </x:cols>
  <x:sheetData>
    <x:row r="1" ht="24" customHeight="1">
      <x:c r="A1" s="9" t="str">
        <x:v>運用確認チェック・記入例</x:v>
      </x:c>
      <x:c r="B1" s="9"/>
      <x:c r="C1" s="9"/>
      <x:c r="D1" s="9"/>
      <x:c r="E1" s="9"/>
    </x:row>
    <x:row r="2" ht="24" customHeight="1">
      <x:c r="A2" s="9"/>
      <x:c r="B2" s="9"/>
      <x:c r="C2" s="9"/>
      <x:c r="D2" s="9"/>
      <x:c r="E2" s="9"/>
    </x:row>
    <x:row r="3" ht="25" customHeight="1">
      <x:c r="A3" s="13" t="str">
        <x:v>「済」はその確認項目の記録であり、イベント全体の完了・本人確認・返金完了を意味しません。
未完・保留は担当と残作業を引き継いでください。空欄版は一般的な確認文だけを残し、例のID・結果は取り除いています。</x:v>
      </x:c>
      <x:c r="B3" s="13"/>
      <x:c r="C3" s="13"/>
      <x:c r="D3" s="13"/>
      <x:c r="E3" s="13"/>
    </x:row>
    <x:row r="4" ht="25" customHeight="1">
      <x:c r="A4" s="13"/>
      <x:c r="B4" s="13"/>
      <x:c r="C4" s="13"/>
      <x:c r="D4" s="13"/>
      <x:c r="E4" s="13"/>
    </x:row>
    <x:row r="5" ht="25" customHeight="1">
      <x:c r="A5" s="4"/>
      <x:c r="B5" s="4"/>
      <x:c r="C5" s="4"/>
      <x:c r="D5" s="4"/>
      <x:c r="E5" s="4"/>
    </x:row>
    <x:row r="6" ht="34" customHeight="1">
      <x:c r="A6" s="17" t="str">
        <x:v>段階</x:v>
      </x:c>
      <x:c r="B6" s="17" t="str">
        <x:v>確認すること</x:v>
      </x:c>
      <x:c r="C6" s="17" t="str">
        <x:v>担当</x:v>
      </x:c>
      <x:c r="D6" s="17" t="str">
        <x:v>確認結果</x:v>
      </x:c>
      <x:c r="E6" s="17" t="str">
        <x:v>確認時刻・根拠</x:v>
      </x:c>
    </x:row>
    <x:row r="7" ht="58" customHeight="1">
      <x:c r="A7" s="23" t="str">
        <x:v>事前</x:v>
      </x:c>
      <x:c r="B7" s="23" t="str">
        <x:v>申込者R001と参加者P001〜P003を区別した</x:v>
      </x:c>
      <x:c r="C7" s="22" t="str">
        <x:v>事務局C01</x:v>
      </x:c>
      <x:c r="D7" s="22" t="str">
        <x:v>済</x:v>
      </x:c>
      <x:c r="E7" s="22" t="str">
        <x:v>10/8 10:00・A001は3人分、代表者自身は参加しない</x:v>
      </x:c>
    </x:row>
    <x:row r="8" ht="58" customHeight="1">
      <x:c r="A8" s="4" t="str">
        <x:v>事前</x:v>
      </x:c>
      <x:c r="B8" s="4" t="str">
        <x:v>20席の利用可否・券種枠・保留枠を確認した</x:v>
      </x:c>
      <x:c r="C8" s="20" t="str">
        <x:v>座席担当C02</x:v>
      </x:c>
      <x:c r="D8" s="20" t="str">
        <x:v>済</x:v>
      </x:c>
      <x:c r="E8" s="20" t="str">
        <x:v>S01〜S20、一般20、利用不可・招待・仮押さえは0</x:v>
      </x:c>
    </x:row>
    <x:row r="9" ht="58" customHeight="1">
      <x:c r="A9" s="23" t="str">
        <x:v>取消</x:v>
      </x:c>
      <x:c r="B9" s="23" t="str">
        <x:v>T003を無効にし、S03の席解放を別に確認した</x:v>
      </x:c>
      <x:c r="C9" s="22" t="str">
        <x:v>事務局C01／座席担当C02</x:v>
      </x:c>
      <x:c r="D9" s="22" t="str">
        <x:v>済</x:v>
      </x:c>
      <x:c r="E9" s="22" t="str">
        <x:v>10/9 16:00無効化・16:05席解放、C001/C002</x:v>
      </x:c>
    </x:row>
    <x:row r="10" ht="58" customHeight="1">
      <x:c r="A10" s="4" t="str">
        <x:v>取消</x:v>
      </x:c>
      <x:c r="B10" s="4" t="str">
        <x:v>返金条件・返金処理を入場可否と別に確認する</x:v>
      </x:c>
      <x:c r="C10" s="20" t="str">
        <x:v>事務局C01</x:v>
      </x:c>
      <x:c r="D10" s="20" t="str">
        <x:v>未完</x:v>
      </x:c>
      <x:c r="E10" s="20" t="str">
        <x:v>T003は無効。返金は未処理。返金完了を意味しない</x:v>
      </x:c>
    </x:row>
    <x:row r="11" ht="58" customHeight="1">
      <x:c r="A11" s="23" t="str">
        <x:v>開場前</x:v>
      </x:c>
      <x:c r="B11" s="23" t="str">
        <x:v>端末の時計と最新名簿・取消情報をそろえた</x:v>
      </x:c>
      <x:c r="C11" s="22" t="str">
        <x:v>受付責任者C01</x:v>
      </x:c>
      <x:c r="D11" s="22" t="str">
        <x:v>済</x:v>
      </x:c>
      <x:c r="E11" s="22" t="str">
        <x:v>10/10 12:40、名簿v3、D01/D02とも日本時間</x:v>
      </x:c>
    </x:row>
    <x:row r="12" ht="58" customHeight="1">
      <x:c r="A12" s="4" t="str">
        <x:v>受付</x:v>
      </x:c>
      <x:c r="B12" s="4" t="str">
        <x:v>初回入場・退場・再入場を別の履歴として記録した</x:v>
      </x:c>
      <x:c r="C12" s="20" t="str">
        <x:v>受付担当C01</x:v>
      </x:c>
      <x:c r="D12" s="20" t="str">
        <x:v>済</x:v>
      </x:c>
      <x:c r="E12" s="20" t="str">
        <x:v>L001/L002/L003。再入場で席や実来場者を増やさない</x:v>
      </x:c>
    </x:row>
    <x:row r="13" ht="58" customHeight="1">
      <x:c r="A13" s="23" t="str">
        <x:v>通信断</x:v>
      </x:c>
      <x:c r="B13" s="23" t="str">
        <x:v>通信できるD01へ集約し、D02の未送信履歴がないことを確認した</x:v>
      </x:c>
      <x:c r="C13" s="22" t="str">
        <x:v>受付責任者C01</x:v>
      </x:c>
      <x:c r="D13" s="22" t="str">
        <x:v>済</x:v>
      </x:c>
      <x:c r="E13" s="22" t="str">
        <x:v>13:01・D02を停止、D01で最新履歴を参照</x:v>
      </x:c>
    </x:row>
    <x:row r="14" ht="58" customHeight="1">
      <x:c r="A14" s="4" t="str">
        <x:v>通信断</x:v>
      </x:c>
      <x:c r="B14" s="4" t="str">
        <x:v>全端末が通信できない場合の仮入場と現地人数の扱いを確認する</x:v>
      </x:c>
      <x:c r="C14" s="20" t="str">
        <x:v>受付担当C03</x:v>
      </x:c>
      <x:c r="D14" s="20" t="str">
        <x:v>対象外</x:v>
      </x:c>
      <x:c r="E14" s="20" t="str">
        <x:v>本例はD01で通常受付。全端末の通信断時は別途、履歴集約・仮入場の手順を確認</x:v>
      </x:c>
    </x:row>
    <x:row r="15" ht="58" customHeight="1">
      <x:c r="A15" s="23" t="str">
        <x:v>復旧後</x:v>
      </x:c>
      <x:c r="B15" s="23" t="str">
        <x:v>端末間の同券履歴と原記録を責任者が照合した</x:v>
      </x:c>
      <x:c r="C15" s="22" t="str">
        <x:v>受付責任者C01</x:v>
      </x:c>
      <x:c r="D15" s="22" t="str">
        <x:v>済</x:v>
      </x:c>
      <x:c r="E15" s="22" t="str">
        <x:v>13:15・C005で両端末の記録を照合。重複・未反映なし</x:v>
      </x:c>
    </x:row>
    <x:row r="16" ht="58" customHeight="1">
      <x:c r="A16" s="4" t="str">
        <x:v>復旧後</x:v>
      </x:c>
      <x:c r="B16" s="4" t="str">
        <x:v>残席・実来場者・在場者を別々に照合した</x:v>
      </x:c>
      <x:c r="C16" s="20" t="str">
        <x:v>受付責任者C01</x:v>
      </x:c>
      <x:c r="D16" s="20" t="str">
        <x:v>済</x:v>
      </x:c>
      <x:c r="E16" s="20" t="str">
        <x:v>13:15・残席18、実来場2、在場2、再入場延べ1</x:v>
      </x:c>
    </x:row>
    <x:row r="17" ht="58" customHeight="1">
      <x:c r="A17" s="23" t="str">
        <x:v>運用条件</x:v>
      </x:c>
      <x:c r="B17" s="23" t="str">
        <x:v>QRの所持と本人確認を同一視していない</x:v>
      </x:c>
      <x:c r="C17" s="22" t="str">
        <x:v>主催責任者C01</x:v>
      </x:c>
      <x:c r="D17" s="22" t="str">
        <x:v>済</x:v>
      </x:c>
      <x:c r="E17" s="22" t="str">
        <x:v>本例は本人確認の実証なし。必要な確認方法と譲渡条件は別途設定</x:v>
      </x:c>
    </x:row>
    <x:row r="18" ht="58" customHeight="1">
      <x:c r="A18" s="4" t="str">
        <x:v>終了後</x:v>
      </x:c>
      <x:c r="B18" s="4" t="str">
        <x:v>名簿の閲覧者・保管期限・回収方法を決める</x:v>
      </x:c>
      <x:c r="C18" s="20" t="str">
        <x:v>主催事務局</x:v>
      </x:c>
      <x:c r="D18" s="20" t="str">
        <x:v>未完</x:v>
      </x:c>
      <x:c r="E18" s="20" t="str">
        <x:v>実運用前に記入。IDだけの本例に実在者の情報は含まない</x:v>
      </x:c>
    </x:row>
    <x:row r="19" ht="25" customHeight="1">
      <x:c r="A19" s="4"/>
      <x:c r="B19" s="4"/>
      <x:c r="C19" s="4"/>
      <x:c r="D19" s="4"/>
      <x:c r="E19" s="4"/>
    </x:row>
    <x:row r="20" ht="25" customHeight="1">
      <x:c r="A20" s="4"/>
      <x:c r="B20" s="4"/>
      <x:c r="C20" s="4"/>
      <x:c r="D20" s="4"/>
      <x:c r="E20" s="4"/>
    </x:row>
    <x:row r="21" ht="25" customHeight="1">
      <x:c r="A21" s="4"/>
      <x:c r="B21" s="4"/>
      <x:c r="C21" s="4"/>
      <x:c r="D21" s="4"/>
      <x:c r="E21" s="4"/>
    </x:row>
    <x:row r="22" ht="25" customHeight="1">
      <x:c r="A22" s="4"/>
      <x:c r="B22" s="4"/>
      <x:c r="C22" s="4"/>
      <x:c r="D22" s="4"/>
      <x:c r="E22" s="4"/>
    </x:row>
  </x:sheetData>
  <x:mergeCells>
    <x:mergeCell ref="A1:E2"/>
    <x:mergeCell ref="A3:E4"/>
  </x:mergeCells>
  <x:conditionalFormatting sqref="D7:D18">
    <x:cfRule type="expression" dxfId="5" priority="1">
      <x:formula>OR(D7="未完",D7="保留")</x:formula>
    </x:cfRule>
  </x:conditionalFormatting>
  <x:dataValidations count="1">
    <x:dataValidation type="list" sqref="D7:D18">
      <x:formula1>"済,未完,保留,対象外"</x:formula1>
    </x:dataValidation>
  </x:dataValidation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FormatPr defaultRowHeight="15"/>
  <x:cols>
    <x:col min="1" max="1" width="13" hidden="0" customWidth="1"/>
    <x:col min="2" max="2" width="14" hidden="0" customWidth="1"/>
    <x:col min="3" max="3" width="13" hidden="0" customWidth="1"/>
    <x:col min="4" max="4" width="12" hidden="0" customWidth="1"/>
    <x:col min="5" max="5" width="12" hidden="0" customWidth="1"/>
    <x:col min="6" max="6" width="13" hidden="0" customWidth="1"/>
    <x:col min="7" max="7" width="31" hidden="0" customWidth="1"/>
    <x:col min="8" max="8" width="13" hidden="0" customWidth="1"/>
    <x:col min="9" max="9" width="19" hidden="0" customWidth="1"/>
    <x:col min="10" max="10" width="13" hidden="0" customWidth="1"/>
  </x:cols>
  <x:sheetData>
    <x:row r="1" ht="24" customHeight="1">
      <x:c r="A1" s="9" t="str">
        <x:v>券別受付表・空欄</x:v>
      </x:c>
      <x:c r="B1" s="9"/>
      <x:c r="C1" s="9"/>
      <x:c r="D1" s="9"/>
      <x:c r="E1" s="9"/>
      <x:c r="F1" s="9"/>
      <x:c r="G1" s="9"/>
      <x:c r="H1" s="9"/>
      <x:c r="I1" s="9"/>
      <x:c r="J1" s="9"/>
    </x:row>
    <x:row r="2" ht="24" customHeight="1">
      <x:c r="A2" s="9"/>
      <x:c r="B2" s="9"/>
      <x:c r="C2" s="9"/>
      <x:c r="D2" s="9"/>
      <x:c r="E2" s="9"/>
      <x:c r="F2" s="9"/>
      <x:c r="G2" s="9"/>
      <x:c r="H2" s="9"/>
      <x:c r="I2" s="9"/>
      <x:c r="J2" s="9"/>
    </x:row>
    <x:row r="3" ht="25" customHeight="1">
      <x:c r="A3" s="13" t="str">
        <x:v>入力用空欄版｜1開催・1人1有効券の整理用です。氏名等は必要な範囲で別管理してください。
A:Iは必須9項目。1券1行。時刻・端末・照合状態は履歴の要約。座席欄は元の割当で、現在の販売状態は座席集計を参照。</x:v>
      </x:c>
      <x:c r="B3" s="13"/>
      <x:c r="C3" s="13"/>
      <x:c r="D3" s="13"/>
      <x:c r="E3" s="13"/>
      <x:c r="F3" s="13"/>
      <x:c r="G3" s="13"/>
      <x:c r="H3" s="13"/>
      <x:c r="I3" s="13"/>
      <x:c r="J3" s="13"/>
    </x:row>
    <x:row r="4" ht="25" customHeight="1">
      <x:c r="A4" s="13"/>
      <x:c r="B4" s="13"/>
      <x:c r="C4" s="13"/>
      <x:c r="D4" s="13"/>
      <x:c r="E4" s="13"/>
      <x:c r="F4" s="13"/>
      <x:c r="G4" s="13"/>
      <x:c r="H4" s="13"/>
      <x:c r="I4" s="13"/>
      <x:c r="J4" s="13"/>
    </x:row>
    <x:row r="5" ht="25" customHeight="1">
      <x:c r="A5" s="4"/>
      <x:c r="B5" s="4"/>
      <x:c r="C5" s="4"/>
      <x:c r="D5" s="4"/>
      <x:c r="E5" s="4"/>
      <x:c r="F5" s="4"/>
      <x:c r="G5" s="4"/>
      <x:c r="H5" s="4"/>
      <x:c r="I5" s="4"/>
      <x:c r="J5" s="4"/>
    </x:row>
    <x:row r="6" ht="34" customHeight="1">
      <x:c r="A6" s="17" t="str">
        <x:v>申込ID</x:v>
      </x:c>
      <x:c r="B6" s="17" t="str">
        <x:v>参加者ID</x:v>
      </x:c>
      <x:c r="C6" s="17" t="str">
        <x:v>券ID</x:v>
      </x:c>
      <x:c r="D6" s="17" t="str">
        <x:v>券種</x:v>
      </x:c>
      <x:c r="E6" s="17" t="str">
        <x:v>座席</x:v>
      </x:c>
      <x:c r="F6" s="17" t="str">
        <x:v>有効状態</x:v>
      </x:c>
      <x:c r="G6" s="17" t="str">
        <x:v>入退場時刻</x:v>
      </x:c>
      <x:c r="H6" s="17" t="str">
        <x:v>受付端末</x:v>
      </x:c>
      <x:c r="I6" s="17" t="str">
        <x:v>照合状態</x:v>
      </x:c>
      <x:c r="J6" s="17" t="str">
        <x:v>入力点検</x:v>
      </x:c>
    </x:row>
    <x:row r="7" ht="55" customHeight="1">
      <x:c r="A7" s="22"/>
      <x:c r="B7" s="22"/>
      <x:c r="C7" s="22"/>
      <x:c r="D7" s="22"/>
      <x:c r="E7" s="22"/>
      <x:c r="F7" s="22"/>
      <x:c r="G7" s="22"/>
      <x:c r="H7" s="22"/>
      <x:c r="I7" s="22"/>
      <x:c r="J7" s="23" t="str">
        <x:f>IF(COUNTA(A7:I7)=0,"",IF(OR(A7="",B7="",C7="",D7="",E7="",F7="",COUNTIF($C$7:$C$46,C7)&gt;1,COUNTIF('空欄_座席集計'!$A$7:$A$26,E7)&lt;&gt;1,AND(F7="有効",COUNTIFS($B$7:$B$46,B7,$F$7:$F$46,"有効")&gt;1)),"要確認","入力済"))</x:f>
      </x:c>
    </x:row>
    <x:row r="8" ht="55" customHeight="1">
      <x:c r="A8" s="20"/>
      <x:c r="B8" s="20"/>
      <x:c r="C8" s="20"/>
      <x:c r="D8" s="20"/>
      <x:c r="E8" s="20"/>
      <x:c r="F8" s="20"/>
      <x:c r="G8" s="20"/>
      <x:c r="H8" s="20"/>
      <x:c r="I8" s="20"/>
      <x:c r="J8" s="4" t="str">
        <x:f>IF(COUNTA(A8:I8)=0,"",IF(OR(A8="",B8="",C8="",D8="",E8="",F8="",COUNTIF($C$7:$C$46,C8)&gt;1,COUNTIF('空欄_座席集計'!$A$7:$A$26,E8)&lt;&gt;1,AND(F8="有効",COUNTIFS($B$7:$B$46,B8,$F$7:$F$46,"有効")&gt;1)),"要確認","入力済"))</x:f>
      </x:c>
    </x:row>
    <x:row r="9" ht="55" customHeight="1">
      <x:c r="A9" s="22"/>
      <x:c r="B9" s="22"/>
      <x:c r="C9" s="22"/>
      <x:c r="D9" s="22"/>
      <x:c r="E9" s="22"/>
      <x:c r="F9" s="22"/>
      <x:c r="G9" s="22"/>
      <x:c r="H9" s="22"/>
      <x:c r="I9" s="22"/>
      <x:c r="J9" s="23" t="str">
        <x:f>IF(COUNTA(A9:I9)=0,"",IF(OR(A9="",B9="",C9="",D9="",E9="",F9="",COUNTIF($C$7:$C$46,C9)&gt;1,COUNTIF('空欄_座席集計'!$A$7:$A$26,E9)&lt;&gt;1,AND(F9="有効",COUNTIFS($B$7:$B$46,B9,$F$7:$F$46,"有効")&gt;1)),"要確認","入力済"))</x:f>
      </x:c>
    </x:row>
    <x:row r="10" ht="55" customHeight="1">
      <x:c r="A10" s="20"/>
      <x:c r="B10" s="20"/>
      <x:c r="C10" s="20"/>
      <x:c r="D10" s="20"/>
      <x:c r="E10" s="20"/>
      <x:c r="F10" s="20"/>
      <x:c r="G10" s="20"/>
      <x:c r="H10" s="20"/>
      <x:c r="I10" s="20"/>
      <x:c r="J10" s="4" t="str">
        <x:f>IF(COUNTA(A10:I10)=0,"",IF(OR(A10="",B10="",C10="",D10="",E10="",F10="",COUNTIF($C$7:$C$46,C10)&gt;1,COUNTIF('空欄_座席集計'!$A$7:$A$26,E10)&lt;&gt;1,AND(F10="有効",COUNTIFS($B$7:$B$46,B10,$F$7:$F$46,"有効")&gt;1)),"要確認","入力済"))</x:f>
      </x:c>
    </x:row>
    <x:row r="11" ht="55" customHeight="1">
      <x:c r="A11" s="22"/>
      <x:c r="B11" s="22"/>
      <x:c r="C11" s="22"/>
      <x:c r="D11" s="22"/>
      <x:c r="E11" s="22"/>
      <x:c r="F11" s="22"/>
      <x:c r="G11" s="22"/>
      <x:c r="H11" s="22"/>
      <x:c r="I11" s="22"/>
      <x:c r="J11" s="23" t="str">
        <x:f>IF(COUNTA(A11:I11)=0,"",IF(OR(A11="",B11="",C11="",D11="",E11="",F11="",COUNTIF($C$7:$C$46,C11)&gt;1,COUNTIF('空欄_座席集計'!$A$7:$A$26,E11)&lt;&gt;1,AND(F11="有効",COUNTIFS($B$7:$B$46,B11,$F$7:$F$46,"有効")&gt;1)),"要確認","入力済"))</x:f>
      </x:c>
    </x:row>
    <x:row r="12" ht="55" customHeight="1">
      <x:c r="A12" s="20"/>
      <x:c r="B12" s="20"/>
      <x:c r="C12" s="20"/>
      <x:c r="D12" s="20"/>
      <x:c r="E12" s="20"/>
      <x:c r="F12" s="20"/>
      <x:c r="G12" s="20"/>
      <x:c r="H12" s="20"/>
      <x:c r="I12" s="20"/>
      <x:c r="J12" s="4" t="str">
        <x:f>IF(COUNTA(A12:I12)=0,"",IF(OR(A12="",B12="",C12="",D12="",E12="",F12="",COUNTIF($C$7:$C$46,C12)&gt;1,COUNTIF('空欄_座席集計'!$A$7:$A$26,E12)&lt;&gt;1,AND(F12="有効",COUNTIFS($B$7:$B$46,B12,$F$7:$F$46,"有効")&gt;1)),"要確認","入力済"))</x:f>
      </x:c>
    </x:row>
    <x:row r="13" ht="55" customHeight="1">
      <x:c r="A13" s="22"/>
      <x:c r="B13" s="22"/>
      <x:c r="C13" s="22"/>
      <x:c r="D13" s="22"/>
      <x:c r="E13" s="22"/>
      <x:c r="F13" s="22"/>
      <x:c r="G13" s="22"/>
      <x:c r="H13" s="22"/>
      <x:c r="I13" s="22"/>
      <x:c r="J13" s="23" t="str">
        <x:f>IF(COUNTA(A13:I13)=0,"",IF(OR(A13="",B13="",C13="",D13="",E13="",F13="",COUNTIF($C$7:$C$46,C13)&gt;1,COUNTIF('空欄_座席集計'!$A$7:$A$26,E13)&lt;&gt;1,AND(F13="有効",COUNTIFS($B$7:$B$46,B13,$F$7:$F$46,"有効")&gt;1)),"要確認","入力済"))</x:f>
      </x:c>
    </x:row>
    <x:row r="14" ht="55" customHeight="1">
      <x:c r="A14" s="20"/>
      <x:c r="B14" s="20"/>
      <x:c r="C14" s="20"/>
      <x:c r="D14" s="20"/>
      <x:c r="E14" s="20"/>
      <x:c r="F14" s="20"/>
      <x:c r="G14" s="20"/>
      <x:c r="H14" s="20"/>
      <x:c r="I14" s="20"/>
      <x:c r="J14" s="4" t="str">
        <x:f>IF(COUNTA(A14:I14)=0,"",IF(OR(A14="",B14="",C14="",D14="",E14="",F14="",COUNTIF($C$7:$C$46,C14)&gt;1,COUNTIF('空欄_座席集計'!$A$7:$A$26,E14)&lt;&gt;1,AND(F14="有効",COUNTIFS($B$7:$B$46,B14,$F$7:$F$46,"有効")&gt;1)),"要確認","入力済"))</x:f>
      </x:c>
    </x:row>
    <x:row r="15" ht="55" customHeight="1">
      <x:c r="A15" s="22"/>
      <x:c r="B15" s="22"/>
      <x:c r="C15" s="22"/>
      <x:c r="D15" s="22"/>
      <x:c r="E15" s="22"/>
      <x:c r="F15" s="22"/>
      <x:c r="G15" s="22"/>
      <x:c r="H15" s="22"/>
      <x:c r="I15" s="22"/>
      <x:c r="J15" s="23" t="str">
        <x:f>IF(COUNTA(A15:I15)=0,"",IF(OR(A15="",B15="",C15="",D15="",E15="",F15="",COUNTIF($C$7:$C$46,C15)&gt;1,COUNTIF('空欄_座席集計'!$A$7:$A$26,E15)&lt;&gt;1,AND(F15="有効",COUNTIFS($B$7:$B$46,B15,$F$7:$F$46,"有効")&gt;1)),"要確認","入力済"))</x:f>
      </x:c>
    </x:row>
    <x:row r="16" ht="55" customHeight="1">
      <x:c r="A16" s="20"/>
      <x:c r="B16" s="20"/>
      <x:c r="C16" s="20"/>
      <x:c r="D16" s="20"/>
      <x:c r="E16" s="20"/>
      <x:c r="F16" s="20"/>
      <x:c r="G16" s="20"/>
      <x:c r="H16" s="20"/>
      <x:c r="I16" s="20"/>
      <x:c r="J16" s="4" t="str">
        <x:f>IF(COUNTA(A16:I16)=0,"",IF(OR(A16="",B16="",C16="",D16="",E16="",F16="",COUNTIF($C$7:$C$46,C16)&gt;1,COUNTIF('空欄_座席集計'!$A$7:$A$26,E16)&lt;&gt;1,AND(F16="有効",COUNTIFS($B$7:$B$46,B16,$F$7:$F$46,"有効")&gt;1)),"要確認","入力済"))</x:f>
      </x:c>
    </x:row>
    <x:row r="17" ht="55" customHeight="1">
      <x:c r="A17" s="22"/>
      <x:c r="B17" s="22"/>
      <x:c r="C17" s="22"/>
      <x:c r="D17" s="22"/>
      <x:c r="E17" s="22"/>
      <x:c r="F17" s="22"/>
      <x:c r="G17" s="22"/>
      <x:c r="H17" s="22"/>
      <x:c r="I17" s="22"/>
      <x:c r="J17" s="23" t="str">
        <x:f>IF(COUNTA(A17:I17)=0,"",IF(OR(A17="",B17="",C17="",D17="",E17="",F17="",COUNTIF($C$7:$C$46,C17)&gt;1,COUNTIF('空欄_座席集計'!$A$7:$A$26,E17)&lt;&gt;1,AND(F17="有効",COUNTIFS($B$7:$B$46,B17,$F$7:$F$46,"有効")&gt;1)),"要確認","入力済"))</x:f>
      </x:c>
    </x:row>
    <x:row r="18" ht="55" customHeight="1">
      <x:c r="A18" s="20"/>
      <x:c r="B18" s="20"/>
      <x:c r="C18" s="20"/>
      <x:c r="D18" s="20"/>
      <x:c r="E18" s="20"/>
      <x:c r="F18" s="20"/>
      <x:c r="G18" s="20"/>
      <x:c r="H18" s="20"/>
      <x:c r="I18" s="20"/>
      <x:c r="J18" s="4" t="str">
        <x:f>IF(COUNTA(A18:I18)=0,"",IF(OR(A18="",B18="",C18="",D18="",E18="",F18="",COUNTIF($C$7:$C$46,C18)&gt;1,COUNTIF('空欄_座席集計'!$A$7:$A$26,E18)&lt;&gt;1,AND(F18="有効",COUNTIFS($B$7:$B$46,B18,$F$7:$F$46,"有効")&gt;1)),"要確認","入力済"))</x:f>
      </x:c>
    </x:row>
    <x:row r="19" ht="55" customHeight="1">
      <x:c r="A19" s="22"/>
      <x:c r="B19" s="22"/>
      <x:c r="C19" s="22"/>
      <x:c r="D19" s="22"/>
      <x:c r="E19" s="22"/>
      <x:c r="F19" s="22"/>
      <x:c r="G19" s="22"/>
      <x:c r="H19" s="22"/>
      <x:c r="I19" s="22"/>
      <x:c r="J19" s="23" t="str">
        <x:f>IF(COUNTA(A19:I19)=0,"",IF(OR(A19="",B19="",C19="",D19="",E19="",F19="",COUNTIF($C$7:$C$46,C19)&gt;1,COUNTIF('空欄_座席集計'!$A$7:$A$26,E19)&lt;&gt;1,AND(F19="有効",COUNTIFS($B$7:$B$46,B19,$F$7:$F$46,"有効")&gt;1)),"要確認","入力済"))</x:f>
      </x:c>
    </x:row>
    <x:row r="20" ht="55" customHeight="1">
      <x:c r="A20" s="20"/>
      <x:c r="B20" s="20"/>
      <x:c r="C20" s="20"/>
      <x:c r="D20" s="20"/>
      <x:c r="E20" s="20"/>
      <x:c r="F20" s="20"/>
      <x:c r="G20" s="20"/>
      <x:c r="H20" s="20"/>
      <x:c r="I20" s="20"/>
      <x:c r="J20" s="4" t="str">
        <x:f>IF(COUNTA(A20:I20)=0,"",IF(OR(A20="",B20="",C20="",D20="",E20="",F20="",COUNTIF($C$7:$C$46,C20)&gt;1,COUNTIF('空欄_座席集計'!$A$7:$A$26,E20)&lt;&gt;1,AND(F20="有効",COUNTIFS($B$7:$B$46,B20,$F$7:$F$46,"有効")&gt;1)),"要確認","入力済"))</x:f>
      </x:c>
    </x:row>
    <x:row r="21" ht="55" customHeight="1">
      <x:c r="A21" s="22"/>
      <x:c r="B21" s="22"/>
      <x:c r="C21" s="22"/>
      <x:c r="D21" s="22"/>
      <x:c r="E21" s="22"/>
      <x:c r="F21" s="22"/>
      <x:c r="G21" s="22"/>
      <x:c r="H21" s="22"/>
      <x:c r="I21" s="22"/>
      <x:c r="J21" s="23" t="str">
        <x:f>IF(COUNTA(A21:I21)=0,"",IF(OR(A21="",B21="",C21="",D21="",E21="",F21="",COUNTIF($C$7:$C$46,C21)&gt;1,COUNTIF('空欄_座席集計'!$A$7:$A$26,E21)&lt;&gt;1,AND(F21="有効",COUNTIFS($B$7:$B$46,B21,$F$7:$F$46,"有効")&gt;1)),"要確認","入力済"))</x:f>
      </x:c>
    </x:row>
    <x:row r="22" ht="55" customHeight="1">
      <x:c r="A22" s="20"/>
      <x:c r="B22" s="20"/>
      <x:c r="C22" s="20"/>
      <x:c r="D22" s="20"/>
      <x:c r="E22" s="20"/>
      <x:c r="F22" s="20"/>
      <x:c r="G22" s="20"/>
      <x:c r="H22" s="20"/>
      <x:c r="I22" s="20"/>
      <x:c r="J22" s="4" t="str">
        <x:f>IF(COUNTA(A22:I22)=0,"",IF(OR(A22="",B22="",C22="",D22="",E22="",F22="",COUNTIF($C$7:$C$46,C22)&gt;1,COUNTIF('空欄_座席集計'!$A$7:$A$26,E22)&lt;&gt;1,AND(F22="有効",COUNTIFS($B$7:$B$46,B22,$F$7:$F$46,"有効")&gt;1)),"要確認","入力済"))</x:f>
      </x:c>
    </x:row>
    <x:row r="23" ht="55" customHeight="1">
      <x:c r="A23" s="22"/>
      <x:c r="B23" s="22"/>
      <x:c r="C23" s="22"/>
      <x:c r="D23" s="22"/>
      <x:c r="E23" s="22"/>
      <x:c r="F23" s="22"/>
      <x:c r="G23" s="22"/>
      <x:c r="H23" s="22"/>
      <x:c r="I23" s="22"/>
      <x:c r="J23" s="23" t="str">
        <x:f>IF(COUNTA(A23:I23)=0,"",IF(OR(A23="",B23="",C23="",D23="",E23="",F23="",COUNTIF($C$7:$C$46,C23)&gt;1,COUNTIF('空欄_座席集計'!$A$7:$A$26,E23)&lt;&gt;1,AND(F23="有効",COUNTIFS($B$7:$B$46,B23,$F$7:$F$46,"有効")&gt;1)),"要確認","入力済"))</x:f>
      </x:c>
    </x:row>
    <x:row r="24" ht="55" customHeight="1">
      <x:c r="A24" s="20"/>
      <x:c r="B24" s="20"/>
      <x:c r="C24" s="20"/>
      <x:c r="D24" s="20"/>
      <x:c r="E24" s="20"/>
      <x:c r="F24" s="20"/>
      <x:c r="G24" s="20"/>
      <x:c r="H24" s="20"/>
      <x:c r="I24" s="20"/>
      <x:c r="J24" s="4" t="str">
        <x:f>IF(COUNTA(A24:I24)=0,"",IF(OR(A24="",B24="",C24="",D24="",E24="",F24="",COUNTIF($C$7:$C$46,C24)&gt;1,COUNTIF('空欄_座席集計'!$A$7:$A$26,E24)&lt;&gt;1,AND(F24="有効",COUNTIFS($B$7:$B$46,B24,$F$7:$F$46,"有効")&gt;1)),"要確認","入力済"))</x:f>
      </x:c>
    </x:row>
    <x:row r="25" ht="55" customHeight="1">
      <x:c r="A25" s="22"/>
      <x:c r="B25" s="22"/>
      <x:c r="C25" s="22"/>
      <x:c r="D25" s="22"/>
      <x:c r="E25" s="22"/>
      <x:c r="F25" s="22"/>
      <x:c r="G25" s="22"/>
      <x:c r="H25" s="22"/>
      <x:c r="I25" s="22"/>
      <x:c r="J25" s="23" t="str">
        <x:f>IF(COUNTA(A25:I25)=0,"",IF(OR(A25="",B25="",C25="",D25="",E25="",F25="",COUNTIF($C$7:$C$46,C25)&gt;1,COUNTIF('空欄_座席集計'!$A$7:$A$26,E25)&lt;&gt;1,AND(F25="有効",COUNTIFS($B$7:$B$46,B25,$F$7:$F$46,"有効")&gt;1)),"要確認","入力済"))</x:f>
      </x:c>
    </x:row>
    <x:row r="26" ht="55" customHeight="1">
      <x:c r="A26" s="20"/>
      <x:c r="B26" s="20"/>
      <x:c r="C26" s="20"/>
      <x:c r="D26" s="20"/>
      <x:c r="E26" s="20"/>
      <x:c r="F26" s="20"/>
      <x:c r="G26" s="20"/>
      <x:c r="H26" s="20"/>
      <x:c r="I26" s="20"/>
      <x:c r="J26" s="4" t="str">
        <x:f>IF(COUNTA(A26:I26)=0,"",IF(OR(A26="",B26="",C26="",D26="",E26="",F26="",COUNTIF($C$7:$C$46,C26)&gt;1,COUNTIF('空欄_座席集計'!$A$7:$A$26,E26)&lt;&gt;1,AND(F26="有効",COUNTIFS($B$7:$B$46,B26,$F$7:$F$46,"有効")&gt;1)),"要確認","入力済"))</x:f>
      </x:c>
    </x:row>
    <x:row r="27" ht="55" customHeight="1">
      <x:c r="A27" s="22"/>
      <x:c r="B27" s="22"/>
      <x:c r="C27" s="22"/>
      <x:c r="D27" s="22"/>
      <x:c r="E27" s="22"/>
      <x:c r="F27" s="22"/>
      <x:c r="G27" s="22"/>
      <x:c r="H27" s="22"/>
      <x:c r="I27" s="22"/>
      <x:c r="J27" s="23" t="str">
        <x:f>IF(COUNTA(A27:I27)=0,"",IF(OR(A27="",B27="",C27="",D27="",E27="",F27="",COUNTIF($C$7:$C$46,C27)&gt;1,COUNTIF('空欄_座席集計'!$A$7:$A$26,E27)&lt;&gt;1,AND(F27="有効",COUNTIFS($B$7:$B$46,B27,$F$7:$F$46,"有効")&gt;1)),"要確認","入力済"))</x:f>
      </x:c>
    </x:row>
    <x:row r="28" ht="55" customHeight="1">
      <x:c r="A28" s="20"/>
      <x:c r="B28" s="20"/>
      <x:c r="C28" s="20"/>
      <x:c r="D28" s="20"/>
      <x:c r="E28" s="20"/>
      <x:c r="F28" s="20"/>
      <x:c r="G28" s="20"/>
      <x:c r="H28" s="20"/>
      <x:c r="I28" s="20"/>
      <x:c r="J28" s="4" t="str">
        <x:f>IF(COUNTA(A28:I28)=0,"",IF(OR(A28="",B28="",C28="",D28="",E28="",F28="",COUNTIF($C$7:$C$46,C28)&gt;1,COUNTIF('空欄_座席集計'!$A$7:$A$26,E28)&lt;&gt;1,AND(F28="有効",COUNTIFS($B$7:$B$46,B28,$F$7:$F$46,"有効")&gt;1)),"要確認","入力済"))</x:f>
      </x:c>
    </x:row>
    <x:row r="29" ht="55" customHeight="1">
      <x:c r="A29" s="22"/>
      <x:c r="B29" s="22"/>
      <x:c r="C29" s="22"/>
      <x:c r="D29" s="22"/>
      <x:c r="E29" s="22"/>
      <x:c r="F29" s="22"/>
      <x:c r="G29" s="22"/>
      <x:c r="H29" s="22"/>
      <x:c r="I29" s="22"/>
      <x:c r="J29" s="23" t="str">
        <x:f>IF(COUNTA(A29:I29)=0,"",IF(OR(A29="",B29="",C29="",D29="",E29="",F29="",COUNTIF($C$7:$C$46,C29)&gt;1,COUNTIF('空欄_座席集計'!$A$7:$A$26,E29)&lt;&gt;1,AND(F29="有効",COUNTIFS($B$7:$B$46,B29,$F$7:$F$46,"有効")&gt;1)),"要確認","入力済"))</x:f>
      </x:c>
    </x:row>
    <x:row r="30" ht="55" customHeight="1">
      <x:c r="A30" s="20"/>
      <x:c r="B30" s="20"/>
      <x:c r="C30" s="20"/>
      <x:c r="D30" s="20"/>
      <x:c r="E30" s="20"/>
      <x:c r="F30" s="20"/>
      <x:c r="G30" s="20"/>
      <x:c r="H30" s="20"/>
      <x:c r="I30" s="20"/>
      <x:c r="J30" s="4" t="str">
        <x:f>IF(COUNTA(A30:I30)=0,"",IF(OR(A30="",B30="",C30="",D30="",E30="",F30="",COUNTIF($C$7:$C$46,C30)&gt;1,COUNTIF('空欄_座席集計'!$A$7:$A$26,E30)&lt;&gt;1,AND(F30="有効",COUNTIFS($B$7:$B$46,B30,$F$7:$F$46,"有効")&gt;1)),"要確認","入力済"))</x:f>
      </x:c>
    </x:row>
    <x:row r="31" ht="55" customHeight="1">
      <x:c r="A31" s="22"/>
      <x:c r="B31" s="22"/>
      <x:c r="C31" s="22"/>
      <x:c r="D31" s="22"/>
      <x:c r="E31" s="22"/>
      <x:c r="F31" s="22"/>
      <x:c r="G31" s="22"/>
      <x:c r="H31" s="22"/>
      <x:c r="I31" s="22"/>
      <x:c r="J31" s="23" t="str">
        <x:f>IF(COUNTA(A31:I31)=0,"",IF(OR(A31="",B31="",C31="",D31="",E31="",F31="",COUNTIF($C$7:$C$46,C31)&gt;1,COUNTIF('空欄_座席集計'!$A$7:$A$26,E31)&lt;&gt;1,AND(F31="有効",COUNTIFS($B$7:$B$46,B31,$F$7:$F$46,"有効")&gt;1)),"要確認","入力済"))</x:f>
      </x:c>
    </x:row>
    <x:row r="32" ht="55" customHeight="1">
      <x:c r="A32" s="20"/>
      <x:c r="B32" s="20"/>
      <x:c r="C32" s="20"/>
      <x:c r="D32" s="20"/>
      <x:c r="E32" s="20"/>
      <x:c r="F32" s="20"/>
      <x:c r="G32" s="20"/>
      <x:c r="H32" s="20"/>
      <x:c r="I32" s="20"/>
      <x:c r="J32" s="4" t="str">
        <x:f>IF(COUNTA(A32:I32)=0,"",IF(OR(A32="",B32="",C32="",D32="",E32="",F32="",COUNTIF($C$7:$C$46,C32)&gt;1,COUNTIF('空欄_座席集計'!$A$7:$A$26,E32)&lt;&gt;1,AND(F32="有効",COUNTIFS($B$7:$B$46,B32,$F$7:$F$46,"有効")&gt;1)),"要確認","入力済"))</x:f>
      </x:c>
    </x:row>
    <x:row r="33" ht="55" customHeight="1">
      <x:c r="A33" s="22"/>
      <x:c r="B33" s="22"/>
      <x:c r="C33" s="22"/>
      <x:c r="D33" s="22"/>
      <x:c r="E33" s="22"/>
      <x:c r="F33" s="22"/>
      <x:c r="G33" s="22"/>
      <x:c r="H33" s="22"/>
      <x:c r="I33" s="22"/>
      <x:c r="J33" s="23" t="str">
        <x:f>IF(COUNTA(A33:I33)=0,"",IF(OR(A33="",B33="",C33="",D33="",E33="",F33="",COUNTIF($C$7:$C$46,C33)&gt;1,COUNTIF('空欄_座席集計'!$A$7:$A$26,E33)&lt;&gt;1,AND(F33="有効",COUNTIFS($B$7:$B$46,B33,$F$7:$F$46,"有効")&gt;1)),"要確認","入力済"))</x:f>
      </x:c>
    </x:row>
    <x:row r="34" ht="55" customHeight="1">
      <x:c r="A34" s="20"/>
      <x:c r="B34" s="20"/>
      <x:c r="C34" s="20"/>
      <x:c r="D34" s="20"/>
      <x:c r="E34" s="20"/>
      <x:c r="F34" s="20"/>
      <x:c r="G34" s="20"/>
      <x:c r="H34" s="20"/>
      <x:c r="I34" s="20"/>
      <x:c r="J34" s="4" t="str">
        <x:f>IF(COUNTA(A34:I34)=0,"",IF(OR(A34="",B34="",C34="",D34="",E34="",F34="",COUNTIF($C$7:$C$46,C34)&gt;1,COUNTIF('空欄_座席集計'!$A$7:$A$26,E34)&lt;&gt;1,AND(F34="有効",COUNTIFS($B$7:$B$46,B34,$F$7:$F$46,"有効")&gt;1)),"要確認","入力済"))</x:f>
      </x:c>
    </x:row>
    <x:row r="35" ht="55" customHeight="1">
      <x:c r="A35" s="22"/>
      <x:c r="B35" s="22"/>
      <x:c r="C35" s="22"/>
      <x:c r="D35" s="22"/>
      <x:c r="E35" s="22"/>
      <x:c r="F35" s="22"/>
      <x:c r="G35" s="22"/>
      <x:c r="H35" s="22"/>
      <x:c r="I35" s="22"/>
      <x:c r="J35" s="23" t="str">
        <x:f>IF(COUNTA(A35:I35)=0,"",IF(OR(A35="",B35="",C35="",D35="",E35="",F35="",COUNTIF($C$7:$C$46,C35)&gt;1,COUNTIF('空欄_座席集計'!$A$7:$A$26,E35)&lt;&gt;1,AND(F35="有効",COUNTIFS($B$7:$B$46,B35,$F$7:$F$46,"有効")&gt;1)),"要確認","入力済"))</x:f>
      </x:c>
    </x:row>
    <x:row r="36" ht="55" customHeight="1">
      <x:c r="A36" s="20"/>
      <x:c r="B36" s="20"/>
      <x:c r="C36" s="20"/>
      <x:c r="D36" s="20"/>
      <x:c r="E36" s="20"/>
      <x:c r="F36" s="20"/>
      <x:c r="G36" s="20"/>
      <x:c r="H36" s="20"/>
      <x:c r="I36" s="20"/>
      <x:c r="J36" s="4" t="str">
        <x:f>IF(COUNTA(A36:I36)=0,"",IF(OR(A36="",B36="",C36="",D36="",E36="",F36="",COUNTIF($C$7:$C$46,C36)&gt;1,COUNTIF('空欄_座席集計'!$A$7:$A$26,E36)&lt;&gt;1,AND(F36="有効",COUNTIFS($B$7:$B$46,B36,$F$7:$F$46,"有効")&gt;1)),"要確認","入力済"))</x:f>
      </x:c>
    </x:row>
    <x:row r="37" ht="55" customHeight="1">
      <x:c r="A37" s="22"/>
      <x:c r="B37" s="22"/>
      <x:c r="C37" s="22"/>
      <x:c r="D37" s="22"/>
      <x:c r="E37" s="22"/>
      <x:c r="F37" s="22"/>
      <x:c r="G37" s="22"/>
      <x:c r="H37" s="22"/>
      <x:c r="I37" s="22"/>
      <x:c r="J37" s="23" t="str">
        <x:f>IF(COUNTA(A37:I37)=0,"",IF(OR(A37="",B37="",C37="",D37="",E37="",F37="",COUNTIF($C$7:$C$46,C37)&gt;1,COUNTIF('空欄_座席集計'!$A$7:$A$26,E37)&lt;&gt;1,AND(F37="有効",COUNTIFS($B$7:$B$46,B37,$F$7:$F$46,"有効")&gt;1)),"要確認","入力済"))</x:f>
      </x:c>
    </x:row>
    <x:row r="38" ht="55" customHeight="1">
      <x:c r="A38" s="20"/>
      <x:c r="B38" s="20"/>
      <x:c r="C38" s="20"/>
      <x:c r="D38" s="20"/>
      <x:c r="E38" s="20"/>
      <x:c r="F38" s="20"/>
      <x:c r="G38" s="20"/>
      <x:c r="H38" s="20"/>
      <x:c r="I38" s="20"/>
      <x:c r="J38" s="4" t="str">
        <x:f>IF(COUNTA(A38:I38)=0,"",IF(OR(A38="",B38="",C38="",D38="",E38="",F38="",COUNTIF($C$7:$C$46,C38)&gt;1,COUNTIF('空欄_座席集計'!$A$7:$A$26,E38)&lt;&gt;1,AND(F38="有効",COUNTIFS($B$7:$B$46,B38,$F$7:$F$46,"有効")&gt;1)),"要確認","入力済"))</x:f>
      </x:c>
    </x:row>
    <x:row r="39" ht="55" customHeight="1">
      <x:c r="A39" s="22"/>
      <x:c r="B39" s="22"/>
      <x:c r="C39" s="22"/>
      <x:c r="D39" s="22"/>
      <x:c r="E39" s="22"/>
      <x:c r="F39" s="22"/>
      <x:c r="G39" s="22"/>
      <x:c r="H39" s="22"/>
      <x:c r="I39" s="22"/>
      <x:c r="J39" s="23" t="str">
        <x:f>IF(COUNTA(A39:I39)=0,"",IF(OR(A39="",B39="",C39="",D39="",E39="",F39="",COUNTIF($C$7:$C$46,C39)&gt;1,COUNTIF('空欄_座席集計'!$A$7:$A$26,E39)&lt;&gt;1,AND(F39="有効",COUNTIFS($B$7:$B$46,B39,$F$7:$F$46,"有効")&gt;1)),"要確認","入力済"))</x:f>
      </x:c>
    </x:row>
    <x:row r="40" ht="55" customHeight="1">
      <x:c r="A40" s="20"/>
      <x:c r="B40" s="20"/>
      <x:c r="C40" s="20"/>
      <x:c r="D40" s="20"/>
      <x:c r="E40" s="20"/>
      <x:c r="F40" s="20"/>
      <x:c r="G40" s="20"/>
      <x:c r="H40" s="20"/>
      <x:c r="I40" s="20"/>
      <x:c r="J40" s="4" t="str">
        <x:f>IF(COUNTA(A40:I40)=0,"",IF(OR(A40="",B40="",C40="",D40="",E40="",F40="",COUNTIF($C$7:$C$46,C40)&gt;1,COUNTIF('空欄_座席集計'!$A$7:$A$26,E40)&lt;&gt;1,AND(F40="有効",COUNTIFS($B$7:$B$46,B40,$F$7:$F$46,"有効")&gt;1)),"要確認","入力済"))</x:f>
      </x:c>
    </x:row>
    <x:row r="41" ht="55" customHeight="1">
      <x:c r="A41" s="22"/>
      <x:c r="B41" s="22"/>
      <x:c r="C41" s="22"/>
      <x:c r="D41" s="22"/>
      <x:c r="E41" s="22"/>
      <x:c r="F41" s="22"/>
      <x:c r="G41" s="22"/>
      <x:c r="H41" s="22"/>
      <x:c r="I41" s="22"/>
      <x:c r="J41" s="23" t="str">
        <x:f>IF(COUNTA(A41:I41)=0,"",IF(OR(A41="",B41="",C41="",D41="",E41="",F41="",COUNTIF($C$7:$C$46,C41)&gt;1,COUNTIF('空欄_座席集計'!$A$7:$A$26,E41)&lt;&gt;1,AND(F41="有効",COUNTIFS($B$7:$B$46,B41,$F$7:$F$46,"有効")&gt;1)),"要確認","入力済"))</x:f>
      </x:c>
    </x:row>
    <x:row r="42" ht="55" customHeight="1">
      <x:c r="A42" s="20"/>
      <x:c r="B42" s="20"/>
      <x:c r="C42" s="20"/>
      <x:c r="D42" s="20"/>
      <x:c r="E42" s="20"/>
      <x:c r="F42" s="20"/>
      <x:c r="G42" s="20"/>
      <x:c r="H42" s="20"/>
      <x:c r="I42" s="20"/>
      <x:c r="J42" s="4" t="str">
        <x:f>IF(COUNTA(A42:I42)=0,"",IF(OR(A42="",B42="",C42="",D42="",E42="",F42="",COUNTIF($C$7:$C$46,C42)&gt;1,COUNTIF('空欄_座席集計'!$A$7:$A$26,E42)&lt;&gt;1,AND(F42="有効",COUNTIFS($B$7:$B$46,B42,$F$7:$F$46,"有効")&gt;1)),"要確認","入力済"))</x:f>
      </x:c>
    </x:row>
    <x:row r="43" ht="55" customHeight="1">
      <x:c r="A43" s="22"/>
      <x:c r="B43" s="22"/>
      <x:c r="C43" s="22"/>
      <x:c r="D43" s="22"/>
      <x:c r="E43" s="22"/>
      <x:c r="F43" s="22"/>
      <x:c r="G43" s="22"/>
      <x:c r="H43" s="22"/>
      <x:c r="I43" s="22"/>
      <x:c r="J43" s="23" t="str">
        <x:f>IF(COUNTA(A43:I43)=0,"",IF(OR(A43="",B43="",C43="",D43="",E43="",F43="",COUNTIF($C$7:$C$46,C43)&gt;1,COUNTIF('空欄_座席集計'!$A$7:$A$26,E43)&lt;&gt;1,AND(F43="有効",COUNTIFS($B$7:$B$46,B43,$F$7:$F$46,"有効")&gt;1)),"要確認","入力済"))</x:f>
      </x:c>
    </x:row>
    <x:row r="44" ht="55" customHeight="1">
      <x:c r="A44" s="20"/>
      <x:c r="B44" s="20"/>
      <x:c r="C44" s="20"/>
      <x:c r="D44" s="20"/>
      <x:c r="E44" s="20"/>
      <x:c r="F44" s="20"/>
      <x:c r="G44" s="20"/>
      <x:c r="H44" s="20"/>
      <x:c r="I44" s="20"/>
      <x:c r="J44" s="4" t="str">
        <x:f>IF(COUNTA(A44:I44)=0,"",IF(OR(A44="",B44="",C44="",D44="",E44="",F44="",COUNTIF($C$7:$C$46,C44)&gt;1,COUNTIF('空欄_座席集計'!$A$7:$A$26,E44)&lt;&gt;1,AND(F44="有効",COUNTIFS($B$7:$B$46,B44,$F$7:$F$46,"有効")&gt;1)),"要確認","入力済"))</x:f>
      </x:c>
    </x:row>
    <x:row r="45" ht="55" customHeight="1">
      <x:c r="A45" s="22"/>
      <x:c r="B45" s="22"/>
      <x:c r="C45" s="22"/>
      <x:c r="D45" s="22"/>
      <x:c r="E45" s="22"/>
      <x:c r="F45" s="22"/>
      <x:c r="G45" s="22"/>
      <x:c r="H45" s="22"/>
      <x:c r="I45" s="22"/>
      <x:c r="J45" s="23" t="str">
        <x:f>IF(COUNTA(A45:I45)=0,"",IF(OR(A45="",B45="",C45="",D45="",E45="",F45="",COUNTIF($C$7:$C$46,C45)&gt;1,COUNTIF('空欄_座席集計'!$A$7:$A$26,E45)&lt;&gt;1,AND(F45="有効",COUNTIFS($B$7:$B$46,B45,$F$7:$F$46,"有効")&gt;1)),"要確認","入力済"))</x:f>
      </x:c>
    </x:row>
    <x:row r="46" ht="55" customHeight="1">
      <x:c r="A46" s="20"/>
      <x:c r="B46" s="20"/>
      <x:c r="C46" s="20"/>
      <x:c r="D46" s="20"/>
      <x:c r="E46" s="20"/>
      <x:c r="F46" s="20"/>
      <x:c r="G46" s="20"/>
      <x:c r="H46" s="20"/>
      <x:c r="I46" s="20"/>
      <x:c r="J46" s="4" t="str">
        <x:f>IF(COUNTA(A46:I46)=0,"",IF(OR(A46="",B46="",C46="",D46="",E46="",F46="",COUNTIF($C$7:$C$46,C46)&gt;1,COUNTIF('空欄_座席集計'!$A$7:$A$26,E46)&lt;&gt;1,AND(F46="有効",COUNTIFS($B$7:$B$46,B46,$F$7:$F$46,"有効")&gt;1)),"要確認","入力済"))</x:f>
      </x:c>
    </x:row>
  </x:sheetData>
  <x:mergeCells>
    <x:mergeCell ref="A1:J2"/>
    <x:mergeCell ref="A3:J4"/>
  </x:mergeCells>
  <x:conditionalFormatting sqref="J7:J46">
    <x:cfRule type="expression" dxfId="6" priority="1">
      <x:formula>J7="要確認"</x:formula>
    </x:cfRule>
  </x:conditionalFormatting>
  <x:dataValidations count="3">
    <x:dataValidation type="list" sqref="D7:D46">
      <x:formula1>"一般,学生,招待"</x:formula1>
    </x:dataValidation>
    <x:dataValidation type="list" sqref="F7:F46">
      <x:formula1>"有効,無効,確認待ち"</x:formula1>
    </x:dataValidation>
    <x:dataValidation type="list" sqref="I7:I46">
      <x:formula1>"未受付,照合済み,仮記録,競合保留,取消確認済み"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18606c43dfa24cb7"/>
  </x:tableParts>
</x:worksheet>
</file>

<file path=xl/worksheets/sheet8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12" hidden="0" customWidth="1"/>
    <x:col min="3" max="3" width="12" hidden="0" customWidth="1"/>
    <x:col min="4" max="4" width="12" hidden="0" customWidth="1"/>
    <x:col min="5" max="5" width="14" hidden="0" customWidth="1"/>
    <x:col min="6" max="6" width="22" hidden="0" customWidth="1"/>
    <x:col min="7" max="7" width="12" hidden="0" customWidth="1"/>
    <x:col min="8" max="8" width="16" hidden="0" customWidth="1"/>
    <x:col min="9" max="9" width="13" hidden="0" customWidth="1"/>
    <x:col min="10" max="10" width="22" hidden="0" customWidth="1"/>
    <x:col min="11" max="11" width="40" hidden="0" customWidth="1"/>
    <x:col min="12" max="12" width="12" hidden="0" customWidth="1"/>
    <x:col min="13" max="13" width="14" hidden="0" customWidth="1"/>
    <x:col min="14" max="14" width="12" hidden="0" customWidth="1"/>
    <x:col min="15" max="15" width="14" hidden="0" customWidth="1"/>
  </x:cols>
  <x:sheetData>
    <x:row r="1" ht="24" customHeight="1">
      <x:c r="A1" s="9" t="str">
        <x:v>入退場履歴・空欄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  <x:c r="M1" s="9"/>
      <x:c r="N1" s="9"/>
      <x:c r="O1" s="9"/>
    </x:row>
    <x:row r="2" ht="24" customHeight="1">
      <x:c r="A2" s="9"/>
      <x:c r="B2" s="9"/>
      <x:c r="C2" s="9"/>
      <x:c r="D2" s="9"/>
      <x:c r="E2" s="9"/>
      <x:c r="F2" s="9"/>
      <x:c r="G2" s="9"/>
      <x:c r="H2" s="9"/>
      <x:c r="I2" s="9"/>
      <x:c r="J2" s="9"/>
      <x:c r="K2" s="9"/>
      <x:c r="L2" s="9"/>
      <x:c r="M2" s="9"/>
      <x:c r="N2" s="9"/>
      <x:c r="O2" s="9"/>
    </x:row>
    <x:row r="3" ht="25" customHeight="1">
      <x:c r="A3" s="13" t="str">
        <x:v>1回の実際の入退場につき1行。仮記録を照合しても履歴ID・入退場時刻は変えず、新規の初回入場行を追加しません。
青文字は入力、L:Oは数式。確認者と確定時刻の入力は責任者が行い、変更前の状態は照合シートへ残してください。</x:v>
      </x:c>
      <x:c r="B3" s="13"/>
      <x:c r="C3" s="13"/>
      <x:c r="D3" s="13"/>
      <x:c r="E3" s="13"/>
      <x:c r="F3" s="13"/>
      <x:c r="G3" s="13"/>
      <x:c r="H3" s="13"/>
      <x:c r="I3" s="13"/>
      <x:c r="J3" s="13"/>
      <x:c r="K3" s="13"/>
      <x:c r="L3" s="13"/>
      <x:c r="M3" s="13"/>
      <x:c r="N3" s="13"/>
      <x:c r="O3" s="13"/>
    </x:row>
    <x:row r="4" ht="25" customHeight="1">
      <x:c r="A4" s="13"/>
      <x:c r="B4" s="13"/>
      <x:c r="C4" s="13"/>
      <x:c r="D4" s="13"/>
      <x:c r="E4" s="13"/>
      <x:c r="F4" s="13"/>
      <x:c r="G4" s="13"/>
      <x:c r="H4" s="13"/>
      <x:c r="I4" s="13"/>
      <x:c r="J4" s="13"/>
      <x:c r="K4" s="13"/>
      <x:c r="L4" s="13"/>
      <x:c r="M4" s="13"/>
      <x:c r="N4" s="13"/>
      <x:c r="O4" s="13"/>
    </x:row>
    <x:row r="5" ht="25" customHeight="1">
      <x:c r="A5" s="4"/>
      <x:c r="B5" s="4"/>
      <x:c r="C5" s="4"/>
      <x:c r="D5" s="4"/>
      <x:c r="E5" s="4"/>
      <x:c r="F5" s="4"/>
      <x:c r="G5" s="4"/>
      <x:c r="H5" s="4"/>
      <x:c r="I5" s="4"/>
      <x:c r="J5" s="4"/>
      <x:c r="K5" s="4"/>
      <x:c r="L5" s="4"/>
      <x:c r="M5" s="4"/>
      <x:c r="N5" s="4"/>
      <x:c r="O5" s="4"/>
    </x:row>
    <x:row r="6" ht="34" customHeight="1">
      <x:c r="A6" s="17" t="str">
        <x:v>履歴ID</x:v>
      </x:c>
      <x:c r="B6" s="17" t="str">
        <x:v>申込ID</x:v>
      </x:c>
      <x:c r="C6" s="17" t="str">
        <x:v>参加者ID</x:v>
      </x:c>
      <x:c r="D6" s="17" t="str">
        <x:v>券ID</x:v>
      </x:c>
      <x:c r="E6" s="17" t="str">
        <x:v>処理区分</x:v>
      </x:c>
      <x:c r="F6" s="17" t="str">
        <x:v>入退場時刻</x:v>
      </x:c>
      <x:c r="G6" s="17" t="str">
        <x:v>受付端末</x:v>
      </x:c>
      <x:c r="H6" s="17" t="str">
        <x:v>照合状態</x:v>
      </x:c>
      <x:c r="I6" s="17" t="str">
        <x:v>確認者</x:v>
      </x:c>
      <x:c r="J6" s="17" t="str">
        <x:v>照合確定時刻</x:v>
      </x:c>
      <x:c r="K6" s="17" t="str">
        <x:v>根拠・引継ぎ</x:v>
      </x:c>
      <x:c r="L6" s="17" t="str">
        <x:v>入力点検</x:v>
      </x:c>
      <x:c r="M6" s="17" t="str">
        <x:v>初回来場計上</x:v>
      </x:c>
      <x:c r="N6" s="17" t="str">
        <x:v>在場増減</x:v>
      </x:c>
      <x:c r="O6" s="17" t="str">
        <x:v>再入場計上</x:v>
      </x:c>
    </x:row>
    <x:row r="7" ht="45" customHeight="1">
      <x:c r="A7" s="22"/>
      <x:c r="B7" s="22"/>
      <x:c r="C7" s="22"/>
      <x:c r="D7" s="22"/>
      <x:c r="E7" s="22"/>
      <x:c r="F7" s="28"/>
      <x:c r="G7" s="22"/>
      <x:c r="H7" s="22"/>
      <x:c r="I7" s="22"/>
      <x:c r="J7" s="28"/>
      <x:c r="K7" s="22"/>
      <x:c r="L7" s="23" t="str">
        <x:f>IF(COUNTA(A7:K7)=0,"",IF(OR(AND(E7&lt;&gt;"初回入場",E7&lt;&gt;"退場",E7&lt;&gt;"再入場"),AND(H7&lt;&gt;"仮記録",H7&lt;&gt;"照合済み",H7&lt;&gt;"競合保留"),A7="",B7="",C7="",D7="",E7="",F7="",G7="",H7="",COUNTIF($A$7:$A$106,A7)&gt;1,COUNTIFS('空欄_受付'!$C$7:$C$46,D7,'空欄_受付'!$F$7:$F$46,"有効")&lt;&gt;1,COUNTIFS('空欄_受付'!$A$7:$A$46,B7,'空欄_受付'!$B$7:$B$46,C7,'空欄_受付'!$C$7:$C$46,D7)&lt;&gt;1,AND(H7="照合済み",OR(I7="",J7="",J7&lt;F7)),AND(E7="初回入場",COUNTIFS($D$7:$D$106,D7,$E$7:$E$106,"初回入場")&gt;1)),"要確認","入力済"))</x:f>
      </x:c>
      <x:c r="M7" s="23" t="n">
        <x:f>IF(AND(L7="入力済",H7="照合済み",E7="初回入場"),1,0)</x:f>
        <x:v>0</x:v>
      </x:c>
      <x:c r="N7" s="23" t="n">
        <x:f>IF(AND(L7="入力済",H7="照合済み"),IF(OR(E7="初回入場",E7="再入場"),1,IF(E7="退場",-1,0)),0)</x:f>
        <x:v>0</x:v>
      </x:c>
      <x:c r="O7" s="23" t="n">
        <x:f>IF(AND(L7="入力済",H7="照合済み",E7="再入場"),1,0)</x:f>
        <x:v>0</x:v>
      </x:c>
    </x:row>
    <x:row r="8" ht="45" customHeight="1">
      <x:c r="A8" s="20"/>
      <x:c r="B8" s="20"/>
      <x:c r="C8" s="20"/>
      <x:c r="D8" s="20"/>
      <x:c r="E8" s="20"/>
      <x:c r="F8" s="26"/>
      <x:c r="G8" s="20"/>
      <x:c r="H8" s="20"/>
      <x:c r="I8" s="20"/>
      <x:c r="J8" s="26"/>
      <x:c r="K8" s="20"/>
      <x:c r="L8" s="4" t="str">
        <x:f>IF(COUNTA(A8:K8)=0,"",IF(OR(AND(E8&lt;&gt;"初回入場",E8&lt;&gt;"退場",E8&lt;&gt;"再入場"),AND(H8&lt;&gt;"仮記録",H8&lt;&gt;"照合済み",H8&lt;&gt;"競合保留"),A8="",B8="",C8="",D8="",E8="",F8="",G8="",H8="",COUNTIF($A$7:$A$106,A8)&gt;1,COUNTIFS('空欄_受付'!$C$7:$C$46,D8,'空欄_受付'!$F$7:$F$46,"有効")&lt;&gt;1,COUNTIFS('空欄_受付'!$A$7:$A$46,B8,'空欄_受付'!$B$7:$B$46,C8,'空欄_受付'!$C$7:$C$46,D8)&lt;&gt;1,AND(H8="照合済み",OR(I8="",J8="",J8&lt;F8)),AND(E8="初回入場",COUNTIFS($D$7:$D$106,D8,$E$7:$E$106,"初回入場")&gt;1)),"要確認","入力済"))</x:f>
      </x:c>
      <x:c r="M8" s="4" t="n">
        <x:f>IF(AND(L8="入力済",H8="照合済み",E8="初回入場"),1,0)</x:f>
        <x:v>0</x:v>
      </x:c>
      <x:c r="N8" s="4" t="n">
        <x:f>IF(AND(L8="入力済",H8="照合済み"),IF(OR(E8="初回入場",E8="再入場"),1,IF(E8="退場",-1,0)),0)</x:f>
        <x:v>0</x:v>
      </x:c>
      <x:c r="O8" s="4" t="n">
        <x:f>IF(AND(L8="入力済",H8="照合済み",E8="再入場"),1,0)</x:f>
        <x:v>0</x:v>
      </x:c>
    </x:row>
    <x:row r="9" ht="45" customHeight="1">
      <x:c r="A9" s="22"/>
      <x:c r="B9" s="22"/>
      <x:c r="C9" s="22"/>
      <x:c r="D9" s="22"/>
      <x:c r="E9" s="22"/>
      <x:c r="F9" s="28"/>
      <x:c r="G9" s="22"/>
      <x:c r="H9" s="22"/>
      <x:c r="I9" s="22"/>
      <x:c r="J9" s="28"/>
      <x:c r="K9" s="22"/>
      <x:c r="L9" s="23" t="str">
        <x:f>IF(COUNTA(A9:K9)=0,"",IF(OR(AND(E9&lt;&gt;"初回入場",E9&lt;&gt;"退場",E9&lt;&gt;"再入場"),AND(H9&lt;&gt;"仮記録",H9&lt;&gt;"照合済み",H9&lt;&gt;"競合保留"),A9="",B9="",C9="",D9="",E9="",F9="",G9="",H9="",COUNTIF($A$7:$A$106,A9)&gt;1,COUNTIFS('空欄_受付'!$C$7:$C$46,D9,'空欄_受付'!$F$7:$F$46,"有効")&lt;&gt;1,COUNTIFS('空欄_受付'!$A$7:$A$46,B9,'空欄_受付'!$B$7:$B$46,C9,'空欄_受付'!$C$7:$C$46,D9)&lt;&gt;1,AND(H9="照合済み",OR(I9="",J9="",J9&lt;F9)),AND(E9="初回入場",COUNTIFS($D$7:$D$106,D9,$E$7:$E$106,"初回入場")&gt;1)),"要確認","入力済"))</x:f>
      </x:c>
      <x:c r="M9" s="23" t="n">
        <x:f>IF(AND(L9="入力済",H9="照合済み",E9="初回入場"),1,0)</x:f>
        <x:v>0</x:v>
      </x:c>
      <x:c r="N9" s="23" t="n">
        <x:f>IF(AND(L9="入力済",H9="照合済み"),IF(OR(E9="初回入場",E9="再入場"),1,IF(E9="退場",-1,0)),0)</x:f>
        <x:v>0</x:v>
      </x:c>
      <x:c r="O9" s="23" t="n">
        <x:f>IF(AND(L9="入力済",H9="照合済み",E9="再入場"),1,0)</x:f>
        <x:v>0</x:v>
      </x:c>
    </x:row>
    <x:row r="10" ht="45" customHeight="1">
      <x:c r="A10" s="20"/>
      <x:c r="B10" s="20"/>
      <x:c r="C10" s="20"/>
      <x:c r="D10" s="20"/>
      <x:c r="E10" s="20"/>
      <x:c r="F10" s="26"/>
      <x:c r="G10" s="20"/>
      <x:c r="H10" s="20"/>
      <x:c r="I10" s="20"/>
      <x:c r="J10" s="26"/>
      <x:c r="K10" s="20"/>
      <x:c r="L10" s="4" t="str">
        <x:f>IF(COUNTA(A10:K10)=0,"",IF(OR(AND(E10&lt;&gt;"初回入場",E10&lt;&gt;"退場",E10&lt;&gt;"再入場"),AND(H10&lt;&gt;"仮記録",H10&lt;&gt;"照合済み",H10&lt;&gt;"競合保留"),A10="",B10="",C10="",D10="",E10="",F10="",G10="",H10="",COUNTIF($A$7:$A$106,A10)&gt;1,COUNTIFS('空欄_受付'!$C$7:$C$46,D10,'空欄_受付'!$F$7:$F$46,"有効")&lt;&gt;1,COUNTIFS('空欄_受付'!$A$7:$A$46,B10,'空欄_受付'!$B$7:$B$46,C10,'空欄_受付'!$C$7:$C$46,D10)&lt;&gt;1,AND(H10="照合済み",OR(I10="",J10="",J10&lt;F10)),AND(E10="初回入場",COUNTIFS($D$7:$D$106,D10,$E$7:$E$106,"初回入場")&gt;1)),"要確認","入力済"))</x:f>
      </x:c>
      <x:c r="M10" s="4" t="n">
        <x:f>IF(AND(L10="入力済",H10="照合済み",E10="初回入場"),1,0)</x:f>
        <x:v>0</x:v>
      </x:c>
      <x:c r="N10" s="4" t="n">
        <x:f>IF(AND(L10="入力済",H10="照合済み"),IF(OR(E10="初回入場",E10="再入場"),1,IF(E10="退場",-1,0)),0)</x:f>
        <x:v>0</x:v>
      </x:c>
      <x:c r="O10" s="4" t="n">
        <x:f>IF(AND(L10="入力済",H10="照合済み",E10="再入場"),1,0)</x:f>
        <x:v>0</x:v>
      </x:c>
    </x:row>
    <x:row r="11" ht="45" customHeight="1">
      <x:c r="A11" s="22"/>
      <x:c r="B11" s="22"/>
      <x:c r="C11" s="22"/>
      <x:c r="D11" s="22"/>
      <x:c r="E11" s="22"/>
      <x:c r="F11" s="28"/>
      <x:c r="G11" s="22"/>
      <x:c r="H11" s="22"/>
      <x:c r="I11" s="22"/>
      <x:c r="J11" s="28"/>
      <x:c r="K11" s="22"/>
      <x:c r="L11" s="23" t="str">
        <x:f>IF(COUNTA(A11:K11)=0,"",IF(OR(AND(E11&lt;&gt;"初回入場",E11&lt;&gt;"退場",E11&lt;&gt;"再入場"),AND(H11&lt;&gt;"仮記録",H11&lt;&gt;"照合済み",H11&lt;&gt;"競合保留"),A11="",B11="",C11="",D11="",E11="",F11="",G11="",H11="",COUNTIF($A$7:$A$106,A11)&gt;1,COUNTIFS('空欄_受付'!$C$7:$C$46,D11,'空欄_受付'!$F$7:$F$46,"有効")&lt;&gt;1,COUNTIFS('空欄_受付'!$A$7:$A$46,B11,'空欄_受付'!$B$7:$B$46,C11,'空欄_受付'!$C$7:$C$46,D11)&lt;&gt;1,AND(H11="照合済み",OR(I11="",J11="",J11&lt;F11)),AND(E11="初回入場",COUNTIFS($D$7:$D$106,D11,$E$7:$E$106,"初回入場")&gt;1)),"要確認","入力済"))</x:f>
      </x:c>
      <x:c r="M11" s="23" t="n">
        <x:f>IF(AND(L11="入力済",H11="照合済み",E11="初回入場"),1,0)</x:f>
        <x:v>0</x:v>
      </x:c>
      <x:c r="N11" s="23" t="n">
        <x:f>IF(AND(L11="入力済",H11="照合済み"),IF(OR(E11="初回入場",E11="再入場"),1,IF(E11="退場",-1,0)),0)</x:f>
        <x:v>0</x:v>
      </x:c>
      <x:c r="O11" s="23" t="n">
        <x:f>IF(AND(L11="入力済",H11="照合済み",E11="再入場"),1,0)</x:f>
        <x:v>0</x:v>
      </x:c>
    </x:row>
    <x:row r="12" ht="45" customHeight="1">
      <x:c r="A12" s="20"/>
      <x:c r="B12" s="20"/>
      <x:c r="C12" s="20"/>
      <x:c r="D12" s="20"/>
      <x:c r="E12" s="20"/>
      <x:c r="F12" s="26"/>
      <x:c r="G12" s="20"/>
      <x:c r="H12" s="20"/>
      <x:c r="I12" s="20"/>
      <x:c r="J12" s="26"/>
      <x:c r="K12" s="20"/>
      <x:c r="L12" s="4" t="str">
        <x:f>IF(COUNTA(A12:K12)=0,"",IF(OR(AND(E12&lt;&gt;"初回入場",E12&lt;&gt;"退場",E12&lt;&gt;"再入場"),AND(H12&lt;&gt;"仮記録",H12&lt;&gt;"照合済み",H12&lt;&gt;"競合保留"),A12="",B12="",C12="",D12="",E12="",F12="",G12="",H12="",COUNTIF($A$7:$A$106,A12)&gt;1,COUNTIFS('空欄_受付'!$C$7:$C$46,D12,'空欄_受付'!$F$7:$F$46,"有効")&lt;&gt;1,COUNTIFS('空欄_受付'!$A$7:$A$46,B12,'空欄_受付'!$B$7:$B$46,C12,'空欄_受付'!$C$7:$C$46,D12)&lt;&gt;1,AND(H12="照合済み",OR(I12="",J12="",J12&lt;F12)),AND(E12="初回入場",COUNTIFS($D$7:$D$106,D12,$E$7:$E$106,"初回入場")&gt;1)),"要確認","入力済"))</x:f>
      </x:c>
      <x:c r="M12" s="4" t="n">
        <x:f>IF(AND(L12="入力済",H12="照合済み",E12="初回入場"),1,0)</x:f>
        <x:v>0</x:v>
      </x:c>
      <x:c r="N12" s="4" t="n">
        <x:f>IF(AND(L12="入力済",H12="照合済み"),IF(OR(E12="初回入場",E12="再入場"),1,IF(E12="退場",-1,0)),0)</x:f>
        <x:v>0</x:v>
      </x:c>
      <x:c r="O12" s="4" t="n">
        <x:f>IF(AND(L12="入力済",H12="照合済み",E12="再入場"),1,0)</x:f>
        <x:v>0</x:v>
      </x:c>
    </x:row>
    <x:row r="13" ht="45" customHeight="1">
      <x:c r="A13" s="22"/>
      <x:c r="B13" s="22"/>
      <x:c r="C13" s="22"/>
      <x:c r="D13" s="22"/>
      <x:c r="E13" s="22"/>
      <x:c r="F13" s="28"/>
      <x:c r="G13" s="22"/>
      <x:c r="H13" s="22"/>
      <x:c r="I13" s="22"/>
      <x:c r="J13" s="28"/>
      <x:c r="K13" s="22"/>
      <x:c r="L13" s="23" t="str">
        <x:f>IF(COUNTA(A13:K13)=0,"",IF(OR(AND(E13&lt;&gt;"初回入場",E13&lt;&gt;"退場",E13&lt;&gt;"再入場"),AND(H13&lt;&gt;"仮記録",H13&lt;&gt;"照合済み",H13&lt;&gt;"競合保留"),A13="",B13="",C13="",D13="",E13="",F13="",G13="",H13="",COUNTIF($A$7:$A$106,A13)&gt;1,COUNTIFS('空欄_受付'!$C$7:$C$46,D13,'空欄_受付'!$F$7:$F$46,"有効")&lt;&gt;1,COUNTIFS('空欄_受付'!$A$7:$A$46,B13,'空欄_受付'!$B$7:$B$46,C13,'空欄_受付'!$C$7:$C$46,D13)&lt;&gt;1,AND(H13="照合済み",OR(I13="",J13="",J13&lt;F13)),AND(E13="初回入場",COUNTIFS($D$7:$D$106,D13,$E$7:$E$106,"初回入場")&gt;1)),"要確認","入力済"))</x:f>
      </x:c>
      <x:c r="M13" s="23" t="n">
        <x:f>IF(AND(L13="入力済",H13="照合済み",E13="初回入場"),1,0)</x:f>
        <x:v>0</x:v>
      </x:c>
      <x:c r="N13" s="23" t="n">
        <x:f>IF(AND(L13="入力済",H13="照合済み"),IF(OR(E13="初回入場",E13="再入場"),1,IF(E13="退場",-1,0)),0)</x:f>
        <x:v>0</x:v>
      </x:c>
      <x:c r="O13" s="23" t="n">
        <x:f>IF(AND(L13="入力済",H13="照合済み",E13="再入場"),1,0)</x:f>
        <x:v>0</x:v>
      </x:c>
    </x:row>
    <x:row r="14" ht="45" customHeight="1">
      <x:c r="A14" s="20"/>
      <x:c r="B14" s="20"/>
      <x:c r="C14" s="20"/>
      <x:c r="D14" s="20"/>
      <x:c r="E14" s="20"/>
      <x:c r="F14" s="26"/>
      <x:c r="G14" s="20"/>
      <x:c r="H14" s="20"/>
      <x:c r="I14" s="20"/>
      <x:c r="J14" s="26"/>
      <x:c r="K14" s="20"/>
      <x:c r="L14" s="4" t="str">
        <x:f>IF(COUNTA(A14:K14)=0,"",IF(OR(AND(E14&lt;&gt;"初回入場",E14&lt;&gt;"退場",E14&lt;&gt;"再入場"),AND(H14&lt;&gt;"仮記録",H14&lt;&gt;"照合済み",H14&lt;&gt;"競合保留"),A14="",B14="",C14="",D14="",E14="",F14="",G14="",H14="",COUNTIF($A$7:$A$106,A14)&gt;1,COUNTIFS('空欄_受付'!$C$7:$C$46,D14,'空欄_受付'!$F$7:$F$46,"有効")&lt;&gt;1,COUNTIFS('空欄_受付'!$A$7:$A$46,B14,'空欄_受付'!$B$7:$B$46,C14,'空欄_受付'!$C$7:$C$46,D14)&lt;&gt;1,AND(H14="照合済み",OR(I14="",J14="",J14&lt;F14)),AND(E14="初回入場",COUNTIFS($D$7:$D$106,D14,$E$7:$E$106,"初回入場")&gt;1)),"要確認","入力済"))</x:f>
      </x:c>
      <x:c r="M14" s="4" t="n">
        <x:f>IF(AND(L14="入力済",H14="照合済み",E14="初回入場"),1,0)</x:f>
        <x:v>0</x:v>
      </x:c>
      <x:c r="N14" s="4" t="n">
        <x:f>IF(AND(L14="入力済",H14="照合済み"),IF(OR(E14="初回入場",E14="再入場"),1,IF(E14="退場",-1,0)),0)</x:f>
        <x:v>0</x:v>
      </x:c>
      <x:c r="O14" s="4" t="n">
        <x:f>IF(AND(L14="入力済",H14="照合済み",E14="再入場"),1,0)</x:f>
        <x:v>0</x:v>
      </x:c>
    </x:row>
    <x:row r="15" ht="45" customHeight="1">
      <x:c r="A15" s="22"/>
      <x:c r="B15" s="22"/>
      <x:c r="C15" s="22"/>
      <x:c r="D15" s="22"/>
      <x:c r="E15" s="22"/>
      <x:c r="F15" s="28"/>
      <x:c r="G15" s="22"/>
      <x:c r="H15" s="22"/>
      <x:c r="I15" s="22"/>
      <x:c r="J15" s="28"/>
      <x:c r="K15" s="22"/>
      <x:c r="L15" s="23" t="str">
        <x:f>IF(COUNTA(A15:K15)=0,"",IF(OR(AND(E15&lt;&gt;"初回入場",E15&lt;&gt;"退場",E15&lt;&gt;"再入場"),AND(H15&lt;&gt;"仮記録",H15&lt;&gt;"照合済み",H15&lt;&gt;"競合保留"),A15="",B15="",C15="",D15="",E15="",F15="",G15="",H15="",COUNTIF($A$7:$A$106,A15)&gt;1,COUNTIFS('空欄_受付'!$C$7:$C$46,D15,'空欄_受付'!$F$7:$F$46,"有効")&lt;&gt;1,COUNTIFS('空欄_受付'!$A$7:$A$46,B15,'空欄_受付'!$B$7:$B$46,C15,'空欄_受付'!$C$7:$C$46,D15)&lt;&gt;1,AND(H15="照合済み",OR(I15="",J15="",J15&lt;F15)),AND(E15="初回入場",COUNTIFS($D$7:$D$106,D15,$E$7:$E$106,"初回入場")&gt;1)),"要確認","入力済"))</x:f>
      </x:c>
      <x:c r="M15" s="23" t="n">
        <x:f>IF(AND(L15="入力済",H15="照合済み",E15="初回入場"),1,0)</x:f>
        <x:v>0</x:v>
      </x:c>
      <x:c r="N15" s="23" t="n">
        <x:f>IF(AND(L15="入力済",H15="照合済み"),IF(OR(E15="初回入場",E15="再入場"),1,IF(E15="退場",-1,0)),0)</x:f>
        <x:v>0</x:v>
      </x:c>
      <x:c r="O15" s="23" t="n">
        <x:f>IF(AND(L15="入力済",H15="照合済み",E15="再入場"),1,0)</x:f>
        <x:v>0</x:v>
      </x:c>
    </x:row>
    <x:row r="16" ht="45" customHeight="1">
      <x:c r="A16" s="20"/>
      <x:c r="B16" s="20"/>
      <x:c r="C16" s="20"/>
      <x:c r="D16" s="20"/>
      <x:c r="E16" s="20"/>
      <x:c r="F16" s="26"/>
      <x:c r="G16" s="20"/>
      <x:c r="H16" s="20"/>
      <x:c r="I16" s="20"/>
      <x:c r="J16" s="26"/>
      <x:c r="K16" s="20"/>
      <x:c r="L16" s="4" t="str">
        <x:f>IF(COUNTA(A16:K16)=0,"",IF(OR(AND(E16&lt;&gt;"初回入場",E16&lt;&gt;"退場",E16&lt;&gt;"再入場"),AND(H16&lt;&gt;"仮記録",H16&lt;&gt;"照合済み",H16&lt;&gt;"競合保留"),A16="",B16="",C16="",D16="",E16="",F16="",G16="",H16="",COUNTIF($A$7:$A$106,A16)&gt;1,COUNTIFS('空欄_受付'!$C$7:$C$46,D16,'空欄_受付'!$F$7:$F$46,"有効")&lt;&gt;1,COUNTIFS('空欄_受付'!$A$7:$A$46,B16,'空欄_受付'!$B$7:$B$46,C16,'空欄_受付'!$C$7:$C$46,D16)&lt;&gt;1,AND(H16="照合済み",OR(I16="",J16="",J16&lt;F16)),AND(E16="初回入場",COUNTIFS($D$7:$D$106,D16,$E$7:$E$106,"初回入場")&gt;1)),"要確認","入力済"))</x:f>
      </x:c>
      <x:c r="M16" s="4" t="n">
        <x:f>IF(AND(L16="入力済",H16="照合済み",E16="初回入場"),1,0)</x:f>
        <x:v>0</x:v>
      </x:c>
      <x:c r="N16" s="4" t="n">
        <x:f>IF(AND(L16="入力済",H16="照合済み"),IF(OR(E16="初回入場",E16="再入場"),1,IF(E16="退場",-1,0)),0)</x:f>
        <x:v>0</x:v>
      </x:c>
      <x:c r="O16" s="4" t="n">
        <x:f>IF(AND(L16="入力済",H16="照合済み",E16="再入場"),1,0)</x:f>
        <x:v>0</x:v>
      </x:c>
    </x:row>
    <x:row r="17" ht="45" customHeight="1">
      <x:c r="A17" s="22"/>
      <x:c r="B17" s="22"/>
      <x:c r="C17" s="22"/>
      <x:c r="D17" s="22"/>
      <x:c r="E17" s="22"/>
      <x:c r="F17" s="28"/>
      <x:c r="G17" s="22"/>
      <x:c r="H17" s="22"/>
      <x:c r="I17" s="22"/>
      <x:c r="J17" s="28"/>
      <x:c r="K17" s="22"/>
      <x:c r="L17" s="23" t="str">
        <x:f>IF(COUNTA(A17:K17)=0,"",IF(OR(AND(E17&lt;&gt;"初回入場",E17&lt;&gt;"退場",E17&lt;&gt;"再入場"),AND(H17&lt;&gt;"仮記録",H17&lt;&gt;"照合済み",H17&lt;&gt;"競合保留"),A17="",B17="",C17="",D17="",E17="",F17="",G17="",H17="",COUNTIF($A$7:$A$106,A17)&gt;1,COUNTIFS('空欄_受付'!$C$7:$C$46,D17,'空欄_受付'!$F$7:$F$46,"有効")&lt;&gt;1,COUNTIFS('空欄_受付'!$A$7:$A$46,B17,'空欄_受付'!$B$7:$B$46,C17,'空欄_受付'!$C$7:$C$46,D17)&lt;&gt;1,AND(H17="照合済み",OR(I17="",J17="",J17&lt;F17)),AND(E17="初回入場",COUNTIFS($D$7:$D$106,D17,$E$7:$E$106,"初回入場")&gt;1)),"要確認","入力済"))</x:f>
      </x:c>
      <x:c r="M17" s="23" t="n">
        <x:f>IF(AND(L17="入力済",H17="照合済み",E17="初回入場"),1,0)</x:f>
        <x:v>0</x:v>
      </x:c>
      <x:c r="N17" s="23" t="n">
        <x:f>IF(AND(L17="入力済",H17="照合済み"),IF(OR(E17="初回入場",E17="再入場"),1,IF(E17="退場",-1,0)),0)</x:f>
        <x:v>0</x:v>
      </x:c>
      <x:c r="O17" s="23" t="n">
        <x:f>IF(AND(L17="入力済",H17="照合済み",E17="再入場"),1,0)</x:f>
        <x:v>0</x:v>
      </x:c>
    </x:row>
    <x:row r="18" ht="45" customHeight="1">
      <x:c r="A18" s="20"/>
      <x:c r="B18" s="20"/>
      <x:c r="C18" s="20"/>
      <x:c r="D18" s="20"/>
      <x:c r="E18" s="20"/>
      <x:c r="F18" s="26"/>
      <x:c r="G18" s="20"/>
      <x:c r="H18" s="20"/>
      <x:c r="I18" s="20"/>
      <x:c r="J18" s="26"/>
      <x:c r="K18" s="20"/>
      <x:c r="L18" s="4" t="str">
        <x:f>IF(COUNTA(A18:K18)=0,"",IF(OR(AND(E18&lt;&gt;"初回入場",E18&lt;&gt;"退場",E18&lt;&gt;"再入場"),AND(H18&lt;&gt;"仮記録",H18&lt;&gt;"照合済み",H18&lt;&gt;"競合保留"),A18="",B18="",C18="",D18="",E18="",F18="",G18="",H18="",COUNTIF($A$7:$A$106,A18)&gt;1,COUNTIFS('空欄_受付'!$C$7:$C$46,D18,'空欄_受付'!$F$7:$F$46,"有効")&lt;&gt;1,COUNTIFS('空欄_受付'!$A$7:$A$46,B18,'空欄_受付'!$B$7:$B$46,C18,'空欄_受付'!$C$7:$C$46,D18)&lt;&gt;1,AND(H18="照合済み",OR(I18="",J18="",J18&lt;F18)),AND(E18="初回入場",COUNTIFS($D$7:$D$106,D18,$E$7:$E$106,"初回入場")&gt;1)),"要確認","入力済"))</x:f>
      </x:c>
      <x:c r="M18" s="4" t="n">
        <x:f>IF(AND(L18="入力済",H18="照合済み",E18="初回入場"),1,0)</x:f>
        <x:v>0</x:v>
      </x:c>
      <x:c r="N18" s="4" t="n">
        <x:f>IF(AND(L18="入力済",H18="照合済み"),IF(OR(E18="初回入場",E18="再入場"),1,IF(E18="退場",-1,0)),0)</x:f>
        <x:v>0</x:v>
      </x:c>
      <x:c r="O18" s="4" t="n">
        <x:f>IF(AND(L18="入力済",H18="照合済み",E18="再入場"),1,0)</x:f>
        <x:v>0</x:v>
      </x:c>
    </x:row>
    <x:row r="19" ht="45" customHeight="1">
      <x:c r="A19" s="22"/>
      <x:c r="B19" s="22"/>
      <x:c r="C19" s="22"/>
      <x:c r="D19" s="22"/>
      <x:c r="E19" s="22"/>
      <x:c r="F19" s="28"/>
      <x:c r="G19" s="22"/>
      <x:c r="H19" s="22"/>
      <x:c r="I19" s="22"/>
      <x:c r="J19" s="28"/>
      <x:c r="K19" s="22"/>
      <x:c r="L19" s="23" t="str">
        <x:f>IF(COUNTA(A19:K19)=0,"",IF(OR(AND(E19&lt;&gt;"初回入場",E19&lt;&gt;"退場",E19&lt;&gt;"再入場"),AND(H19&lt;&gt;"仮記録",H19&lt;&gt;"照合済み",H19&lt;&gt;"競合保留"),A19="",B19="",C19="",D19="",E19="",F19="",G19="",H19="",COUNTIF($A$7:$A$106,A19)&gt;1,COUNTIFS('空欄_受付'!$C$7:$C$46,D19,'空欄_受付'!$F$7:$F$46,"有効")&lt;&gt;1,COUNTIFS('空欄_受付'!$A$7:$A$46,B19,'空欄_受付'!$B$7:$B$46,C19,'空欄_受付'!$C$7:$C$46,D19)&lt;&gt;1,AND(H19="照合済み",OR(I19="",J19="",J19&lt;F19)),AND(E19="初回入場",COUNTIFS($D$7:$D$106,D19,$E$7:$E$106,"初回入場")&gt;1)),"要確認","入力済"))</x:f>
      </x:c>
      <x:c r="M19" s="23" t="n">
        <x:f>IF(AND(L19="入力済",H19="照合済み",E19="初回入場"),1,0)</x:f>
        <x:v>0</x:v>
      </x:c>
      <x:c r="N19" s="23" t="n">
        <x:f>IF(AND(L19="入力済",H19="照合済み"),IF(OR(E19="初回入場",E19="再入場"),1,IF(E19="退場",-1,0)),0)</x:f>
        <x:v>0</x:v>
      </x:c>
      <x:c r="O19" s="23" t="n">
        <x:f>IF(AND(L19="入力済",H19="照合済み",E19="再入場"),1,0)</x:f>
        <x:v>0</x:v>
      </x:c>
    </x:row>
    <x:row r="20" ht="45" customHeight="1">
      <x:c r="A20" s="20"/>
      <x:c r="B20" s="20"/>
      <x:c r="C20" s="20"/>
      <x:c r="D20" s="20"/>
      <x:c r="E20" s="20"/>
      <x:c r="F20" s="26"/>
      <x:c r="G20" s="20"/>
      <x:c r="H20" s="20"/>
      <x:c r="I20" s="20"/>
      <x:c r="J20" s="26"/>
      <x:c r="K20" s="20"/>
      <x:c r="L20" s="4" t="str">
        <x:f>IF(COUNTA(A20:K20)=0,"",IF(OR(AND(E20&lt;&gt;"初回入場",E20&lt;&gt;"退場",E20&lt;&gt;"再入場"),AND(H20&lt;&gt;"仮記録",H20&lt;&gt;"照合済み",H20&lt;&gt;"競合保留"),A20="",B20="",C20="",D20="",E20="",F20="",G20="",H20="",COUNTIF($A$7:$A$106,A20)&gt;1,COUNTIFS('空欄_受付'!$C$7:$C$46,D20,'空欄_受付'!$F$7:$F$46,"有効")&lt;&gt;1,COUNTIFS('空欄_受付'!$A$7:$A$46,B20,'空欄_受付'!$B$7:$B$46,C20,'空欄_受付'!$C$7:$C$46,D20)&lt;&gt;1,AND(H20="照合済み",OR(I20="",J20="",J20&lt;F20)),AND(E20="初回入場",COUNTIFS($D$7:$D$106,D20,$E$7:$E$106,"初回入場")&gt;1)),"要確認","入力済"))</x:f>
      </x:c>
      <x:c r="M20" s="4" t="n">
        <x:f>IF(AND(L20="入力済",H20="照合済み",E20="初回入場"),1,0)</x:f>
        <x:v>0</x:v>
      </x:c>
      <x:c r="N20" s="4" t="n">
        <x:f>IF(AND(L20="入力済",H20="照合済み"),IF(OR(E20="初回入場",E20="再入場"),1,IF(E20="退場",-1,0)),0)</x:f>
        <x:v>0</x:v>
      </x:c>
      <x:c r="O20" s="4" t="n">
        <x:f>IF(AND(L20="入力済",H20="照合済み",E20="再入場"),1,0)</x:f>
        <x:v>0</x:v>
      </x:c>
    </x:row>
    <x:row r="21" ht="45" customHeight="1">
      <x:c r="A21" s="22"/>
      <x:c r="B21" s="22"/>
      <x:c r="C21" s="22"/>
      <x:c r="D21" s="22"/>
      <x:c r="E21" s="22"/>
      <x:c r="F21" s="28"/>
      <x:c r="G21" s="22"/>
      <x:c r="H21" s="22"/>
      <x:c r="I21" s="22"/>
      <x:c r="J21" s="28"/>
      <x:c r="K21" s="22"/>
      <x:c r="L21" s="23" t="str">
        <x:f>IF(COUNTA(A21:K21)=0,"",IF(OR(AND(E21&lt;&gt;"初回入場",E21&lt;&gt;"退場",E21&lt;&gt;"再入場"),AND(H21&lt;&gt;"仮記録",H21&lt;&gt;"照合済み",H21&lt;&gt;"競合保留"),A21="",B21="",C21="",D21="",E21="",F21="",G21="",H21="",COUNTIF($A$7:$A$106,A21)&gt;1,COUNTIFS('空欄_受付'!$C$7:$C$46,D21,'空欄_受付'!$F$7:$F$46,"有効")&lt;&gt;1,COUNTIFS('空欄_受付'!$A$7:$A$46,B21,'空欄_受付'!$B$7:$B$46,C21,'空欄_受付'!$C$7:$C$46,D21)&lt;&gt;1,AND(H21="照合済み",OR(I21="",J21="",J21&lt;F21)),AND(E21="初回入場",COUNTIFS($D$7:$D$106,D21,$E$7:$E$106,"初回入場")&gt;1)),"要確認","入力済"))</x:f>
      </x:c>
      <x:c r="M21" s="23" t="n">
        <x:f>IF(AND(L21="入力済",H21="照合済み",E21="初回入場"),1,0)</x:f>
        <x:v>0</x:v>
      </x:c>
      <x:c r="N21" s="23" t="n">
        <x:f>IF(AND(L21="入力済",H21="照合済み"),IF(OR(E21="初回入場",E21="再入場"),1,IF(E21="退場",-1,0)),0)</x:f>
        <x:v>0</x:v>
      </x:c>
      <x:c r="O21" s="23" t="n">
        <x:f>IF(AND(L21="入力済",H21="照合済み",E21="再入場"),1,0)</x:f>
        <x:v>0</x:v>
      </x:c>
    </x:row>
    <x:row r="22" ht="45" customHeight="1">
      <x:c r="A22" s="20"/>
      <x:c r="B22" s="20"/>
      <x:c r="C22" s="20"/>
      <x:c r="D22" s="20"/>
      <x:c r="E22" s="20"/>
      <x:c r="F22" s="26"/>
      <x:c r="G22" s="20"/>
      <x:c r="H22" s="20"/>
      <x:c r="I22" s="20"/>
      <x:c r="J22" s="26"/>
      <x:c r="K22" s="20"/>
      <x:c r="L22" s="4" t="str">
        <x:f>IF(COUNTA(A22:K22)=0,"",IF(OR(AND(E22&lt;&gt;"初回入場",E22&lt;&gt;"退場",E22&lt;&gt;"再入場"),AND(H22&lt;&gt;"仮記録",H22&lt;&gt;"照合済み",H22&lt;&gt;"競合保留"),A22="",B22="",C22="",D22="",E22="",F22="",G22="",H22="",COUNTIF($A$7:$A$106,A22)&gt;1,COUNTIFS('空欄_受付'!$C$7:$C$46,D22,'空欄_受付'!$F$7:$F$46,"有効")&lt;&gt;1,COUNTIFS('空欄_受付'!$A$7:$A$46,B22,'空欄_受付'!$B$7:$B$46,C22,'空欄_受付'!$C$7:$C$46,D22)&lt;&gt;1,AND(H22="照合済み",OR(I22="",J22="",J22&lt;F22)),AND(E22="初回入場",COUNTIFS($D$7:$D$106,D22,$E$7:$E$106,"初回入場")&gt;1)),"要確認","入力済"))</x:f>
      </x:c>
      <x:c r="M22" s="4" t="n">
        <x:f>IF(AND(L22="入力済",H22="照合済み",E22="初回入場"),1,0)</x:f>
        <x:v>0</x:v>
      </x:c>
      <x:c r="N22" s="4" t="n">
        <x:f>IF(AND(L22="入力済",H22="照合済み"),IF(OR(E22="初回入場",E22="再入場"),1,IF(E22="退場",-1,0)),0)</x:f>
        <x:v>0</x:v>
      </x:c>
      <x:c r="O22" s="4" t="n">
        <x:f>IF(AND(L22="入力済",H22="照合済み",E22="再入場"),1,0)</x:f>
        <x:v>0</x:v>
      </x:c>
    </x:row>
    <x:row r="23" ht="45" customHeight="1">
      <x:c r="A23" s="22"/>
      <x:c r="B23" s="22"/>
      <x:c r="C23" s="22"/>
      <x:c r="D23" s="22"/>
      <x:c r="E23" s="22"/>
      <x:c r="F23" s="28"/>
      <x:c r="G23" s="22"/>
      <x:c r="H23" s="22"/>
      <x:c r="I23" s="22"/>
      <x:c r="J23" s="28"/>
      <x:c r="K23" s="22"/>
      <x:c r="L23" s="23" t="str">
        <x:f>IF(COUNTA(A23:K23)=0,"",IF(OR(AND(E23&lt;&gt;"初回入場",E23&lt;&gt;"退場",E23&lt;&gt;"再入場"),AND(H23&lt;&gt;"仮記録",H23&lt;&gt;"照合済み",H23&lt;&gt;"競合保留"),A23="",B23="",C23="",D23="",E23="",F23="",G23="",H23="",COUNTIF($A$7:$A$106,A23)&gt;1,COUNTIFS('空欄_受付'!$C$7:$C$46,D23,'空欄_受付'!$F$7:$F$46,"有効")&lt;&gt;1,COUNTIFS('空欄_受付'!$A$7:$A$46,B23,'空欄_受付'!$B$7:$B$46,C23,'空欄_受付'!$C$7:$C$46,D23)&lt;&gt;1,AND(H23="照合済み",OR(I23="",J23="",J23&lt;F23)),AND(E23="初回入場",COUNTIFS($D$7:$D$106,D23,$E$7:$E$106,"初回入場")&gt;1)),"要確認","入力済"))</x:f>
      </x:c>
      <x:c r="M23" s="23" t="n">
        <x:f>IF(AND(L23="入力済",H23="照合済み",E23="初回入場"),1,0)</x:f>
        <x:v>0</x:v>
      </x:c>
      <x:c r="N23" s="23" t="n">
        <x:f>IF(AND(L23="入力済",H23="照合済み"),IF(OR(E23="初回入場",E23="再入場"),1,IF(E23="退場",-1,0)),0)</x:f>
        <x:v>0</x:v>
      </x:c>
      <x:c r="O23" s="23" t="n">
        <x:f>IF(AND(L23="入力済",H23="照合済み",E23="再入場"),1,0)</x:f>
        <x:v>0</x:v>
      </x:c>
    </x:row>
    <x:row r="24" ht="45" customHeight="1">
      <x:c r="A24" s="20"/>
      <x:c r="B24" s="20"/>
      <x:c r="C24" s="20"/>
      <x:c r="D24" s="20"/>
      <x:c r="E24" s="20"/>
      <x:c r="F24" s="26"/>
      <x:c r="G24" s="20"/>
      <x:c r="H24" s="20"/>
      <x:c r="I24" s="20"/>
      <x:c r="J24" s="26"/>
      <x:c r="K24" s="20"/>
      <x:c r="L24" s="4" t="str">
        <x:f>IF(COUNTA(A24:K24)=0,"",IF(OR(AND(E24&lt;&gt;"初回入場",E24&lt;&gt;"退場",E24&lt;&gt;"再入場"),AND(H24&lt;&gt;"仮記録",H24&lt;&gt;"照合済み",H24&lt;&gt;"競合保留"),A24="",B24="",C24="",D24="",E24="",F24="",G24="",H24="",COUNTIF($A$7:$A$106,A24)&gt;1,COUNTIFS('空欄_受付'!$C$7:$C$46,D24,'空欄_受付'!$F$7:$F$46,"有効")&lt;&gt;1,COUNTIFS('空欄_受付'!$A$7:$A$46,B24,'空欄_受付'!$B$7:$B$46,C24,'空欄_受付'!$C$7:$C$46,D24)&lt;&gt;1,AND(H24="照合済み",OR(I24="",J24="",J24&lt;F24)),AND(E24="初回入場",COUNTIFS($D$7:$D$106,D24,$E$7:$E$106,"初回入場")&gt;1)),"要確認","入力済"))</x:f>
      </x:c>
      <x:c r="M24" s="4" t="n">
        <x:f>IF(AND(L24="入力済",H24="照合済み",E24="初回入場"),1,0)</x:f>
        <x:v>0</x:v>
      </x:c>
      <x:c r="N24" s="4" t="n">
        <x:f>IF(AND(L24="入力済",H24="照合済み"),IF(OR(E24="初回入場",E24="再入場"),1,IF(E24="退場",-1,0)),0)</x:f>
        <x:v>0</x:v>
      </x:c>
      <x:c r="O24" s="4" t="n">
        <x:f>IF(AND(L24="入力済",H24="照合済み",E24="再入場"),1,0)</x:f>
        <x:v>0</x:v>
      </x:c>
    </x:row>
    <x:row r="25" ht="45" customHeight="1">
      <x:c r="A25" s="22"/>
      <x:c r="B25" s="22"/>
      <x:c r="C25" s="22"/>
      <x:c r="D25" s="22"/>
      <x:c r="E25" s="22"/>
      <x:c r="F25" s="28"/>
      <x:c r="G25" s="22"/>
      <x:c r="H25" s="22"/>
      <x:c r="I25" s="22"/>
      <x:c r="J25" s="28"/>
      <x:c r="K25" s="22"/>
      <x:c r="L25" s="23" t="str">
        <x:f>IF(COUNTA(A25:K25)=0,"",IF(OR(AND(E25&lt;&gt;"初回入場",E25&lt;&gt;"退場",E25&lt;&gt;"再入場"),AND(H25&lt;&gt;"仮記録",H25&lt;&gt;"照合済み",H25&lt;&gt;"競合保留"),A25="",B25="",C25="",D25="",E25="",F25="",G25="",H25="",COUNTIF($A$7:$A$106,A25)&gt;1,COUNTIFS('空欄_受付'!$C$7:$C$46,D25,'空欄_受付'!$F$7:$F$46,"有効")&lt;&gt;1,COUNTIFS('空欄_受付'!$A$7:$A$46,B25,'空欄_受付'!$B$7:$B$46,C25,'空欄_受付'!$C$7:$C$46,D25)&lt;&gt;1,AND(H25="照合済み",OR(I25="",J25="",J25&lt;F25)),AND(E25="初回入場",COUNTIFS($D$7:$D$106,D25,$E$7:$E$106,"初回入場")&gt;1)),"要確認","入力済"))</x:f>
      </x:c>
      <x:c r="M25" s="23" t="n">
        <x:f>IF(AND(L25="入力済",H25="照合済み",E25="初回入場"),1,0)</x:f>
        <x:v>0</x:v>
      </x:c>
      <x:c r="N25" s="23" t="n">
        <x:f>IF(AND(L25="入力済",H25="照合済み"),IF(OR(E25="初回入場",E25="再入場"),1,IF(E25="退場",-1,0)),0)</x:f>
        <x:v>0</x:v>
      </x:c>
      <x:c r="O25" s="23" t="n">
        <x:f>IF(AND(L25="入力済",H25="照合済み",E25="再入場"),1,0)</x:f>
        <x:v>0</x:v>
      </x:c>
    </x:row>
    <x:row r="26" ht="45" customHeight="1">
      <x:c r="A26" s="20"/>
      <x:c r="B26" s="20"/>
      <x:c r="C26" s="20"/>
      <x:c r="D26" s="20"/>
      <x:c r="E26" s="20"/>
      <x:c r="F26" s="26"/>
      <x:c r="G26" s="20"/>
      <x:c r="H26" s="20"/>
      <x:c r="I26" s="20"/>
      <x:c r="J26" s="26"/>
      <x:c r="K26" s="20"/>
      <x:c r="L26" s="4" t="str">
        <x:f>IF(COUNTA(A26:K26)=0,"",IF(OR(AND(E26&lt;&gt;"初回入場",E26&lt;&gt;"退場",E26&lt;&gt;"再入場"),AND(H26&lt;&gt;"仮記録",H26&lt;&gt;"照合済み",H26&lt;&gt;"競合保留"),A26="",B26="",C26="",D26="",E26="",F26="",G26="",H26="",COUNTIF($A$7:$A$106,A26)&gt;1,COUNTIFS('空欄_受付'!$C$7:$C$46,D26,'空欄_受付'!$F$7:$F$46,"有効")&lt;&gt;1,COUNTIFS('空欄_受付'!$A$7:$A$46,B26,'空欄_受付'!$B$7:$B$46,C26,'空欄_受付'!$C$7:$C$46,D26)&lt;&gt;1,AND(H26="照合済み",OR(I26="",J26="",J26&lt;F26)),AND(E26="初回入場",COUNTIFS($D$7:$D$106,D26,$E$7:$E$106,"初回入場")&gt;1)),"要確認","入力済"))</x:f>
      </x:c>
      <x:c r="M26" s="4" t="n">
        <x:f>IF(AND(L26="入力済",H26="照合済み",E26="初回入場"),1,0)</x:f>
        <x:v>0</x:v>
      </x:c>
      <x:c r="N26" s="4" t="n">
        <x:f>IF(AND(L26="入力済",H26="照合済み"),IF(OR(E26="初回入場",E26="再入場"),1,IF(E26="退場",-1,0)),0)</x:f>
        <x:v>0</x:v>
      </x:c>
      <x:c r="O26" s="4" t="n">
        <x:f>IF(AND(L26="入力済",H26="照合済み",E26="再入場"),1,0)</x:f>
        <x:v>0</x:v>
      </x:c>
    </x:row>
    <x:row r="27" ht="45" customHeight="1">
      <x:c r="A27" s="22"/>
      <x:c r="B27" s="22"/>
      <x:c r="C27" s="22"/>
      <x:c r="D27" s="22"/>
      <x:c r="E27" s="22"/>
      <x:c r="F27" s="28"/>
      <x:c r="G27" s="22"/>
      <x:c r="H27" s="22"/>
      <x:c r="I27" s="22"/>
      <x:c r="J27" s="28"/>
      <x:c r="K27" s="22"/>
      <x:c r="L27" s="23" t="str">
        <x:f>IF(COUNTA(A27:K27)=0,"",IF(OR(AND(E27&lt;&gt;"初回入場",E27&lt;&gt;"退場",E27&lt;&gt;"再入場"),AND(H27&lt;&gt;"仮記録",H27&lt;&gt;"照合済み",H27&lt;&gt;"競合保留"),A27="",B27="",C27="",D27="",E27="",F27="",G27="",H27="",COUNTIF($A$7:$A$106,A27)&gt;1,COUNTIFS('空欄_受付'!$C$7:$C$46,D27,'空欄_受付'!$F$7:$F$46,"有効")&lt;&gt;1,COUNTIFS('空欄_受付'!$A$7:$A$46,B27,'空欄_受付'!$B$7:$B$46,C27,'空欄_受付'!$C$7:$C$46,D27)&lt;&gt;1,AND(H27="照合済み",OR(I27="",J27="",J27&lt;F27)),AND(E27="初回入場",COUNTIFS($D$7:$D$106,D27,$E$7:$E$106,"初回入場")&gt;1)),"要確認","入力済"))</x:f>
      </x:c>
      <x:c r="M27" s="23" t="n">
        <x:f>IF(AND(L27="入力済",H27="照合済み",E27="初回入場"),1,0)</x:f>
        <x:v>0</x:v>
      </x:c>
      <x:c r="N27" s="23" t="n">
        <x:f>IF(AND(L27="入力済",H27="照合済み"),IF(OR(E27="初回入場",E27="再入場"),1,IF(E27="退場",-1,0)),0)</x:f>
        <x:v>0</x:v>
      </x:c>
      <x:c r="O27" s="23" t="n">
        <x:f>IF(AND(L27="入力済",H27="照合済み",E27="再入場"),1,0)</x:f>
        <x:v>0</x:v>
      </x:c>
    </x:row>
    <x:row r="28" ht="45" customHeight="1">
      <x:c r="A28" s="20"/>
      <x:c r="B28" s="20"/>
      <x:c r="C28" s="20"/>
      <x:c r="D28" s="20"/>
      <x:c r="E28" s="20"/>
      <x:c r="F28" s="26"/>
      <x:c r="G28" s="20"/>
      <x:c r="H28" s="20"/>
      <x:c r="I28" s="20"/>
      <x:c r="J28" s="26"/>
      <x:c r="K28" s="20"/>
      <x:c r="L28" s="4" t="str">
        <x:f>IF(COUNTA(A28:K28)=0,"",IF(OR(AND(E28&lt;&gt;"初回入場",E28&lt;&gt;"退場",E28&lt;&gt;"再入場"),AND(H28&lt;&gt;"仮記録",H28&lt;&gt;"照合済み",H28&lt;&gt;"競合保留"),A28="",B28="",C28="",D28="",E28="",F28="",G28="",H28="",COUNTIF($A$7:$A$106,A28)&gt;1,COUNTIFS('空欄_受付'!$C$7:$C$46,D28,'空欄_受付'!$F$7:$F$46,"有効")&lt;&gt;1,COUNTIFS('空欄_受付'!$A$7:$A$46,B28,'空欄_受付'!$B$7:$B$46,C28,'空欄_受付'!$C$7:$C$46,D28)&lt;&gt;1,AND(H28="照合済み",OR(I28="",J28="",J28&lt;F28)),AND(E28="初回入場",COUNTIFS($D$7:$D$106,D28,$E$7:$E$106,"初回入場")&gt;1)),"要確認","入力済"))</x:f>
      </x:c>
      <x:c r="M28" s="4" t="n">
        <x:f>IF(AND(L28="入力済",H28="照合済み",E28="初回入場"),1,0)</x:f>
        <x:v>0</x:v>
      </x:c>
      <x:c r="N28" s="4" t="n">
        <x:f>IF(AND(L28="入力済",H28="照合済み"),IF(OR(E28="初回入場",E28="再入場"),1,IF(E28="退場",-1,0)),0)</x:f>
        <x:v>0</x:v>
      </x:c>
      <x:c r="O28" s="4" t="n">
        <x:f>IF(AND(L28="入力済",H28="照合済み",E28="再入場"),1,0)</x:f>
        <x:v>0</x:v>
      </x:c>
    </x:row>
    <x:row r="29" ht="45" customHeight="1">
      <x:c r="A29" s="22"/>
      <x:c r="B29" s="22"/>
      <x:c r="C29" s="22"/>
      <x:c r="D29" s="22"/>
      <x:c r="E29" s="22"/>
      <x:c r="F29" s="28"/>
      <x:c r="G29" s="22"/>
      <x:c r="H29" s="22"/>
      <x:c r="I29" s="22"/>
      <x:c r="J29" s="28"/>
      <x:c r="K29" s="22"/>
      <x:c r="L29" s="23" t="str">
        <x:f>IF(COUNTA(A29:K29)=0,"",IF(OR(AND(E29&lt;&gt;"初回入場",E29&lt;&gt;"退場",E29&lt;&gt;"再入場"),AND(H29&lt;&gt;"仮記録",H29&lt;&gt;"照合済み",H29&lt;&gt;"競合保留"),A29="",B29="",C29="",D29="",E29="",F29="",G29="",H29="",COUNTIF($A$7:$A$106,A29)&gt;1,COUNTIFS('空欄_受付'!$C$7:$C$46,D29,'空欄_受付'!$F$7:$F$46,"有効")&lt;&gt;1,COUNTIFS('空欄_受付'!$A$7:$A$46,B29,'空欄_受付'!$B$7:$B$46,C29,'空欄_受付'!$C$7:$C$46,D29)&lt;&gt;1,AND(H29="照合済み",OR(I29="",J29="",J29&lt;F29)),AND(E29="初回入場",COUNTIFS($D$7:$D$106,D29,$E$7:$E$106,"初回入場")&gt;1)),"要確認","入力済"))</x:f>
      </x:c>
      <x:c r="M29" s="23" t="n">
        <x:f>IF(AND(L29="入力済",H29="照合済み",E29="初回入場"),1,0)</x:f>
        <x:v>0</x:v>
      </x:c>
      <x:c r="N29" s="23" t="n">
        <x:f>IF(AND(L29="入力済",H29="照合済み"),IF(OR(E29="初回入場",E29="再入場"),1,IF(E29="退場",-1,0)),0)</x:f>
        <x:v>0</x:v>
      </x:c>
      <x:c r="O29" s="23" t="n">
        <x:f>IF(AND(L29="入力済",H29="照合済み",E29="再入場"),1,0)</x:f>
        <x:v>0</x:v>
      </x:c>
    </x:row>
    <x:row r="30" ht="45" customHeight="1">
      <x:c r="A30" s="20"/>
      <x:c r="B30" s="20"/>
      <x:c r="C30" s="20"/>
      <x:c r="D30" s="20"/>
      <x:c r="E30" s="20"/>
      <x:c r="F30" s="26"/>
      <x:c r="G30" s="20"/>
      <x:c r="H30" s="20"/>
      <x:c r="I30" s="20"/>
      <x:c r="J30" s="26"/>
      <x:c r="K30" s="20"/>
      <x:c r="L30" s="4" t="str">
        <x:f>IF(COUNTA(A30:K30)=0,"",IF(OR(AND(E30&lt;&gt;"初回入場",E30&lt;&gt;"退場",E30&lt;&gt;"再入場"),AND(H30&lt;&gt;"仮記録",H30&lt;&gt;"照合済み",H30&lt;&gt;"競合保留"),A30="",B30="",C30="",D30="",E30="",F30="",G30="",H30="",COUNTIF($A$7:$A$106,A30)&gt;1,COUNTIFS('空欄_受付'!$C$7:$C$46,D30,'空欄_受付'!$F$7:$F$46,"有効")&lt;&gt;1,COUNTIFS('空欄_受付'!$A$7:$A$46,B30,'空欄_受付'!$B$7:$B$46,C30,'空欄_受付'!$C$7:$C$46,D30)&lt;&gt;1,AND(H30="照合済み",OR(I30="",J30="",J30&lt;F30)),AND(E30="初回入場",COUNTIFS($D$7:$D$106,D30,$E$7:$E$106,"初回入場")&gt;1)),"要確認","入力済"))</x:f>
      </x:c>
      <x:c r="M30" s="4" t="n">
        <x:f>IF(AND(L30="入力済",H30="照合済み",E30="初回入場"),1,0)</x:f>
        <x:v>0</x:v>
      </x:c>
      <x:c r="N30" s="4" t="n">
        <x:f>IF(AND(L30="入力済",H30="照合済み"),IF(OR(E30="初回入場",E30="再入場"),1,IF(E30="退場",-1,0)),0)</x:f>
        <x:v>0</x:v>
      </x:c>
      <x:c r="O30" s="4" t="n">
        <x:f>IF(AND(L30="入力済",H30="照合済み",E30="再入場"),1,0)</x:f>
        <x:v>0</x:v>
      </x:c>
    </x:row>
    <x:row r="31" ht="45" customHeight="1">
      <x:c r="A31" s="22"/>
      <x:c r="B31" s="22"/>
      <x:c r="C31" s="22"/>
      <x:c r="D31" s="22"/>
      <x:c r="E31" s="22"/>
      <x:c r="F31" s="28"/>
      <x:c r="G31" s="22"/>
      <x:c r="H31" s="22"/>
      <x:c r="I31" s="22"/>
      <x:c r="J31" s="28"/>
      <x:c r="K31" s="22"/>
      <x:c r="L31" s="23" t="str">
        <x:f>IF(COUNTA(A31:K31)=0,"",IF(OR(AND(E31&lt;&gt;"初回入場",E31&lt;&gt;"退場",E31&lt;&gt;"再入場"),AND(H31&lt;&gt;"仮記録",H31&lt;&gt;"照合済み",H31&lt;&gt;"競合保留"),A31="",B31="",C31="",D31="",E31="",F31="",G31="",H31="",COUNTIF($A$7:$A$106,A31)&gt;1,COUNTIFS('空欄_受付'!$C$7:$C$46,D31,'空欄_受付'!$F$7:$F$46,"有効")&lt;&gt;1,COUNTIFS('空欄_受付'!$A$7:$A$46,B31,'空欄_受付'!$B$7:$B$46,C31,'空欄_受付'!$C$7:$C$46,D31)&lt;&gt;1,AND(H31="照合済み",OR(I31="",J31="",J31&lt;F31)),AND(E31="初回入場",COUNTIFS($D$7:$D$106,D31,$E$7:$E$106,"初回入場")&gt;1)),"要確認","入力済"))</x:f>
      </x:c>
      <x:c r="M31" s="23" t="n">
        <x:f>IF(AND(L31="入力済",H31="照合済み",E31="初回入場"),1,0)</x:f>
        <x:v>0</x:v>
      </x:c>
      <x:c r="N31" s="23" t="n">
        <x:f>IF(AND(L31="入力済",H31="照合済み"),IF(OR(E31="初回入場",E31="再入場"),1,IF(E31="退場",-1,0)),0)</x:f>
        <x:v>0</x:v>
      </x:c>
      <x:c r="O31" s="23" t="n">
        <x:f>IF(AND(L31="入力済",H31="照合済み",E31="再入場"),1,0)</x:f>
        <x:v>0</x:v>
      </x:c>
    </x:row>
    <x:row r="32" ht="45" customHeight="1">
      <x:c r="A32" s="20"/>
      <x:c r="B32" s="20"/>
      <x:c r="C32" s="20"/>
      <x:c r="D32" s="20"/>
      <x:c r="E32" s="20"/>
      <x:c r="F32" s="26"/>
      <x:c r="G32" s="20"/>
      <x:c r="H32" s="20"/>
      <x:c r="I32" s="20"/>
      <x:c r="J32" s="26"/>
      <x:c r="K32" s="20"/>
      <x:c r="L32" s="4" t="str">
        <x:f>IF(COUNTA(A32:K32)=0,"",IF(OR(AND(E32&lt;&gt;"初回入場",E32&lt;&gt;"退場",E32&lt;&gt;"再入場"),AND(H32&lt;&gt;"仮記録",H32&lt;&gt;"照合済み",H32&lt;&gt;"競合保留"),A32="",B32="",C32="",D32="",E32="",F32="",G32="",H32="",COUNTIF($A$7:$A$106,A32)&gt;1,COUNTIFS('空欄_受付'!$C$7:$C$46,D32,'空欄_受付'!$F$7:$F$46,"有効")&lt;&gt;1,COUNTIFS('空欄_受付'!$A$7:$A$46,B32,'空欄_受付'!$B$7:$B$46,C32,'空欄_受付'!$C$7:$C$46,D32)&lt;&gt;1,AND(H32="照合済み",OR(I32="",J32="",J32&lt;F32)),AND(E32="初回入場",COUNTIFS($D$7:$D$106,D32,$E$7:$E$106,"初回入場")&gt;1)),"要確認","入力済"))</x:f>
      </x:c>
      <x:c r="M32" s="4" t="n">
        <x:f>IF(AND(L32="入力済",H32="照合済み",E32="初回入場"),1,0)</x:f>
        <x:v>0</x:v>
      </x:c>
      <x:c r="N32" s="4" t="n">
        <x:f>IF(AND(L32="入力済",H32="照合済み"),IF(OR(E32="初回入場",E32="再入場"),1,IF(E32="退場",-1,0)),0)</x:f>
        <x:v>0</x:v>
      </x:c>
      <x:c r="O32" s="4" t="n">
        <x:f>IF(AND(L32="入力済",H32="照合済み",E32="再入場"),1,0)</x:f>
        <x:v>0</x:v>
      </x:c>
    </x:row>
    <x:row r="33" ht="45" customHeight="1">
      <x:c r="A33" s="22"/>
      <x:c r="B33" s="22"/>
      <x:c r="C33" s="22"/>
      <x:c r="D33" s="22"/>
      <x:c r="E33" s="22"/>
      <x:c r="F33" s="28"/>
      <x:c r="G33" s="22"/>
      <x:c r="H33" s="22"/>
      <x:c r="I33" s="22"/>
      <x:c r="J33" s="28"/>
      <x:c r="K33" s="22"/>
      <x:c r="L33" s="23" t="str">
        <x:f>IF(COUNTA(A33:K33)=0,"",IF(OR(AND(E33&lt;&gt;"初回入場",E33&lt;&gt;"退場",E33&lt;&gt;"再入場"),AND(H33&lt;&gt;"仮記録",H33&lt;&gt;"照合済み",H33&lt;&gt;"競合保留"),A33="",B33="",C33="",D33="",E33="",F33="",G33="",H33="",COUNTIF($A$7:$A$106,A33)&gt;1,COUNTIFS('空欄_受付'!$C$7:$C$46,D33,'空欄_受付'!$F$7:$F$46,"有効")&lt;&gt;1,COUNTIFS('空欄_受付'!$A$7:$A$46,B33,'空欄_受付'!$B$7:$B$46,C33,'空欄_受付'!$C$7:$C$46,D33)&lt;&gt;1,AND(H33="照合済み",OR(I33="",J33="",J33&lt;F33)),AND(E33="初回入場",COUNTIFS($D$7:$D$106,D33,$E$7:$E$106,"初回入場")&gt;1)),"要確認","入力済"))</x:f>
      </x:c>
      <x:c r="M33" s="23" t="n">
        <x:f>IF(AND(L33="入力済",H33="照合済み",E33="初回入場"),1,0)</x:f>
        <x:v>0</x:v>
      </x:c>
      <x:c r="N33" s="23" t="n">
        <x:f>IF(AND(L33="入力済",H33="照合済み"),IF(OR(E33="初回入場",E33="再入場"),1,IF(E33="退場",-1,0)),0)</x:f>
        <x:v>0</x:v>
      </x:c>
      <x:c r="O33" s="23" t="n">
        <x:f>IF(AND(L33="入力済",H33="照合済み",E33="再入場"),1,0)</x:f>
        <x:v>0</x:v>
      </x:c>
    </x:row>
    <x:row r="34" ht="45" customHeight="1">
      <x:c r="A34" s="20"/>
      <x:c r="B34" s="20"/>
      <x:c r="C34" s="20"/>
      <x:c r="D34" s="20"/>
      <x:c r="E34" s="20"/>
      <x:c r="F34" s="26"/>
      <x:c r="G34" s="20"/>
      <x:c r="H34" s="20"/>
      <x:c r="I34" s="20"/>
      <x:c r="J34" s="26"/>
      <x:c r="K34" s="20"/>
      <x:c r="L34" s="4" t="str">
        <x:f>IF(COUNTA(A34:K34)=0,"",IF(OR(AND(E34&lt;&gt;"初回入場",E34&lt;&gt;"退場",E34&lt;&gt;"再入場"),AND(H34&lt;&gt;"仮記録",H34&lt;&gt;"照合済み",H34&lt;&gt;"競合保留"),A34="",B34="",C34="",D34="",E34="",F34="",G34="",H34="",COUNTIF($A$7:$A$106,A34)&gt;1,COUNTIFS('空欄_受付'!$C$7:$C$46,D34,'空欄_受付'!$F$7:$F$46,"有効")&lt;&gt;1,COUNTIFS('空欄_受付'!$A$7:$A$46,B34,'空欄_受付'!$B$7:$B$46,C34,'空欄_受付'!$C$7:$C$46,D34)&lt;&gt;1,AND(H34="照合済み",OR(I34="",J34="",J34&lt;F34)),AND(E34="初回入場",COUNTIFS($D$7:$D$106,D34,$E$7:$E$106,"初回入場")&gt;1)),"要確認","入力済"))</x:f>
      </x:c>
      <x:c r="M34" s="4" t="n">
        <x:f>IF(AND(L34="入力済",H34="照合済み",E34="初回入場"),1,0)</x:f>
        <x:v>0</x:v>
      </x:c>
      <x:c r="N34" s="4" t="n">
        <x:f>IF(AND(L34="入力済",H34="照合済み"),IF(OR(E34="初回入場",E34="再入場"),1,IF(E34="退場",-1,0)),0)</x:f>
        <x:v>0</x:v>
      </x:c>
      <x:c r="O34" s="4" t="n">
        <x:f>IF(AND(L34="入力済",H34="照合済み",E34="再入場"),1,0)</x:f>
        <x:v>0</x:v>
      </x:c>
    </x:row>
    <x:row r="35" ht="45" customHeight="1">
      <x:c r="A35" s="22"/>
      <x:c r="B35" s="22"/>
      <x:c r="C35" s="22"/>
      <x:c r="D35" s="22"/>
      <x:c r="E35" s="22"/>
      <x:c r="F35" s="28"/>
      <x:c r="G35" s="22"/>
      <x:c r="H35" s="22"/>
      <x:c r="I35" s="22"/>
      <x:c r="J35" s="28"/>
      <x:c r="K35" s="22"/>
      <x:c r="L35" s="23" t="str">
        <x:f>IF(COUNTA(A35:K35)=0,"",IF(OR(AND(E35&lt;&gt;"初回入場",E35&lt;&gt;"退場",E35&lt;&gt;"再入場"),AND(H35&lt;&gt;"仮記録",H35&lt;&gt;"照合済み",H35&lt;&gt;"競合保留"),A35="",B35="",C35="",D35="",E35="",F35="",G35="",H35="",COUNTIF($A$7:$A$106,A35)&gt;1,COUNTIFS('空欄_受付'!$C$7:$C$46,D35,'空欄_受付'!$F$7:$F$46,"有効")&lt;&gt;1,COUNTIFS('空欄_受付'!$A$7:$A$46,B35,'空欄_受付'!$B$7:$B$46,C35,'空欄_受付'!$C$7:$C$46,D35)&lt;&gt;1,AND(H35="照合済み",OR(I35="",J35="",J35&lt;F35)),AND(E35="初回入場",COUNTIFS($D$7:$D$106,D35,$E$7:$E$106,"初回入場")&gt;1)),"要確認","入力済"))</x:f>
      </x:c>
      <x:c r="M35" s="23" t="n">
        <x:f>IF(AND(L35="入力済",H35="照合済み",E35="初回入場"),1,0)</x:f>
        <x:v>0</x:v>
      </x:c>
      <x:c r="N35" s="23" t="n">
        <x:f>IF(AND(L35="入力済",H35="照合済み"),IF(OR(E35="初回入場",E35="再入場"),1,IF(E35="退場",-1,0)),0)</x:f>
        <x:v>0</x:v>
      </x:c>
      <x:c r="O35" s="23" t="n">
        <x:f>IF(AND(L35="入力済",H35="照合済み",E35="再入場"),1,0)</x:f>
        <x:v>0</x:v>
      </x:c>
    </x:row>
    <x:row r="36" ht="45" customHeight="1">
      <x:c r="A36" s="20"/>
      <x:c r="B36" s="20"/>
      <x:c r="C36" s="20"/>
      <x:c r="D36" s="20"/>
      <x:c r="E36" s="20"/>
      <x:c r="F36" s="26"/>
      <x:c r="G36" s="20"/>
      <x:c r="H36" s="20"/>
      <x:c r="I36" s="20"/>
      <x:c r="J36" s="26"/>
      <x:c r="K36" s="20"/>
      <x:c r="L36" s="4" t="str">
        <x:f>IF(COUNTA(A36:K36)=0,"",IF(OR(AND(E36&lt;&gt;"初回入場",E36&lt;&gt;"退場",E36&lt;&gt;"再入場"),AND(H36&lt;&gt;"仮記録",H36&lt;&gt;"照合済み",H36&lt;&gt;"競合保留"),A36="",B36="",C36="",D36="",E36="",F36="",G36="",H36="",COUNTIF($A$7:$A$106,A36)&gt;1,COUNTIFS('空欄_受付'!$C$7:$C$46,D36,'空欄_受付'!$F$7:$F$46,"有効")&lt;&gt;1,COUNTIFS('空欄_受付'!$A$7:$A$46,B36,'空欄_受付'!$B$7:$B$46,C36,'空欄_受付'!$C$7:$C$46,D36)&lt;&gt;1,AND(H36="照合済み",OR(I36="",J36="",J36&lt;F36)),AND(E36="初回入場",COUNTIFS($D$7:$D$106,D36,$E$7:$E$106,"初回入場")&gt;1)),"要確認","入力済"))</x:f>
      </x:c>
      <x:c r="M36" s="4" t="n">
        <x:f>IF(AND(L36="入力済",H36="照合済み",E36="初回入場"),1,0)</x:f>
        <x:v>0</x:v>
      </x:c>
      <x:c r="N36" s="4" t="n">
        <x:f>IF(AND(L36="入力済",H36="照合済み"),IF(OR(E36="初回入場",E36="再入場"),1,IF(E36="退場",-1,0)),0)</x:f>
        <x:v>0</x:v>
      </x:c>
      <x:c r="O36" s="4" t="n">
        <x:f>IF(AND(L36="入力済",H36="照合済み",E36="再入場"),1,0)</x:f>
        <x:v>0</x:v>
      </x:c>
    </x:row>
    <x:row r="37" ht="45" customHeight="1">
      <x:c r="A37" s="22"/>
      <x:c r="B37" s="22"/>
      <x:c r="C37" s="22"/>
      <x:c r="D37" s="22"/>
      <x:c r="E37" s="22"/>
      <x:c r="F37" s="28"/>
      <x:c r="G37" s="22"/>
      <x:c r="H37" s="22"/>
      <x:c r="I37" s="22"/>
      <x:c r="J37" s="28"/>
      <x:c r="K37" s="22"/>
      <x:c r="L37" s="23" t="str">
        <x:f>IF(COUNTA(A37:K37)=0,"",IF(OR(AND(E37&lt;&gt;"初回入場",E37&lt;&gt;"退場",E37&lt;&gt;"再入場"),AND(H37&lt;&gt;"仮記録",H37&lt;&gt;"照合済み",H37&lt;&gt;"競合保留"),A37="",B37="",C37="",D37="",E37="",F37="",G37="",H37="",COUNTIF($A$7:$A$106,A37)&gt;1,COUNTIFS('空欄_受付'!$C$7:$C$46,D37,'空欄_受付'!$F$7:$F$46,"有効")&lt;&gt;1,COUNTIFS('空欄_受付'!$A$7:$A$46,B37,'空欄_受付'!$B$7:$B$46,C37,'空欄_受付'!$C$7:$C$46,D37)&lt;&gt;1,AND(H37="照合済み",OR(I37="",J37="",J37&lt;F37)),AND(E37="初回入場",COUNTIFS($D$7:$D$106,D37,$E$7:$E$106,"初回入場")&gt;1)),"要確認","入力済"))</x:f>
      </x:c>
      <x:c r="M37" s="23" t="n">
        <x:f>IF(AND(L37="入力済",H37="照合済み",E37="初回入場"),1,0)</x:f>
        <x:v>0</x:v>
      </x:c>
      <x:c r="N37" s="23" t="n">
        <x:f>IF(AND(L37="入力済",H37="照合済み"),IF(OR(E37="初回入場",E37="再入場"),1,IF(E37="退場",-1,0)),0)</x:f>
        <x:v>0</x:v>
      </x:c>
      <x:c r="O37" s="23" t="n">
        <x:f>IF(AND(L37="入力済",H37="照合済み",E37="再入場"),1,0)</x:f>
        <x:v>0</x:v>
      </x:c>
    </x:row>
    <x:row r="38" ht="45" customHeight="1">
      <x:c r="A38" s="20"/>
      <x:c r="B38" s="20"/>
      <x:c r="C38" s="20"/>
      <x:c r="D38" s="20"/>
      <x:c r="E38" s="20"/>
      <x:c r="F38" s="26"/>
      <x:c r="G38" s="20"/>
      <x:c r="H38" s="20"/>
      <x:c r="I38" s="20"/>
      <x:c r="J38" s="26"/>
      <x:c r="K38" s="20"/>
      <x:c r="L38" s="4" t="str">
        <x:f>IF(COUNTA(A38:K38)=0,"",IF(OR(AND(E38&lt;&gt;"初回入場",E38&lt;&gt;"退場",E38&lt;&gt;"再入場"),AND(H38&lt;&gt;"仮記録",H38&lt;&gt;"照合済み",H38&lt;&gt;"競合保留"),A38="",B38="",C38="",D38="",E38="",F38="",G38="",H38="",COUNTIF($A$7:$A$106,A38)&gt;1,COUNTIFS('空欄_受付'!$C$7:$C$46,D38,'空欄_受付'!$F$7:$F$46,"有効")&lt;&gt;1,COUNTIFS('空欄_受付'!$A$7:$A$46,B38,'空欄_受付'!$B$7:$B$46,C38,'空欄_受付'!$C$7:$C$46,D38)&lt;&gt;1,AND(H38="照合済み",OR(I38="",J38="",J38&lt;F38)),AND(E38="初回入場",COUNTIFS($D$7:$D$106,D38,$E$7:$E$106,"初回入場")&gt;1)),"要確認","入力済"))</x:f>
      </x:c>
      <x:c r="M38" s="4" t="n">
        <x:f>IF(AND(L38="入力済",H38="照合済み",E38="初回入場"),1,0)</x:f>
        <x:v>0</x:v>
      </x:c>
      <x:c r="N38" s="4" t="n">
        <x:f>IF(AND(L38="入力済",H38="照合済み"),IF(OR(E38="初回入場",E38="再入場"),1,IF(E38="退場",-1,0)),0)</x:f>
        <x:v>0</x:v>
      </x:c>
      <x:c r="O38" s="4" t="n">
        <x:f>IF(AND(L38="入力済",H38="照合済み",E38="再入場"),1,0)</x:f>
        <x:v>0</x:v>
      </x:c>
    </x:row>
    <x:row r="39" ht="45" customHeight="1">
      <x:c r="A39" s="22"/>
      <x:c r="B39" s="22"/>
      <x:c r="C39" s="22"/>
      <x:c r="D39" s="22"/>
      <x:c r="E39" s="22"/>
      <x:c r="F39" s="28"/>
      <x:c r="G39" s="22"/>
      <x:c r="H39" s="22"/>
      <x:c r="I39" s="22"/>
      <x:c r="J39" s="28"/>
      <x:c r="K39" s="22"/>
      <x:c r="L39" s="23" t="str">
        <x:f>IF(COUNTA(A39:K39)=0,"",IF(OR(AND(E39&lt;&gt;"初回入場",E39&lt;&gt;"退場",E39&lt;&gt;"再入場"),AND(H39&lt;&gt;"仮記録",H39&lt;&gt;"照合済み",H39&lt;&gt;"競合保留"),A39="",B39="",C39="",D39="",E39="",F39="",G39="",H39="",COUNTIF($A$7:$A$106,A39)&gt;1,COUNTIFS('空欄_受付'!$C$7:$C$46,D39,'空欄_受付'!$F$7:$F$46,"有効")&lt;&gt;1,COUNTIFS('空欄_受付'!$A$7:$A$46,B39,'空欄_受付'!$B$7:$B$46,C39,'空欄_受付'!$C$7:$C$46,D39)&lt;&gt;1,AND(H39="照合済み",OR(I39="",J39="",J39&lt;F39)),AND(E39="初回入場",COUNTIFS($D$7:$D$106,D39,$E$7:$E$106,"初回入場")&gt;1)),"要確認","入力済"))</x:f>
      </x:c>
      <x:c r="M39" s="23" t="n">
        <x:f>IF(AND(L39="入力済",H39="照合済み",E39="初回入場"),1,0)</x:f>
        <x:v>0</x:v>
      </x:c>
      <x:c r="N39" s="23" t="n">
        <x:f>IF(AND(L39="入力済",H39="照合済み"),IF(OR(E39="初回入場",E39="再入場"),1,IF(E39="退場",-1,0)),0)</x:f>
        <x:v>0</x:v>
      </x:c>
      <x:c r="O39" s="23" t="n">
        <x:f>IF(AND(L39="入力済",H39="照合済み",E39="再入場"),1,0)</x:f>
        <x:v>0</x:v>
      </x:c>
    </x:row>
    <x:row r="40" ht="45" customHeight="1">
      <x:c r="A40" s="20"/>
      <x:c r="B40" s="20"/>
      <x:c r="C40" s="20"/>
      <x:c r="D40" s="20"/>
      <x:c r="E40" s="20"/>
      <x:c r="F40" s="26"/>
      <x:c r="G40" s="20"/>
      <x:c r="H40" s="20"/>
      <x:c r="I40" s="20"/>
      <x:c r="J40" s="26"/>
      <x:c r="K40" s="20"/>
      <x:c r="L40" s="4" t="str">
        <x:f>IF(COUNTA(A40:K40)=0,"",IF(OR(AND(E40&lt;&gt;"初回入場",E40&lt;&gt;"退場",E40&lt;&gt;"再入場"),AND(H40&lt;&gt;"仮記録",H40&lt;&gt;"照合済み",H40&lt;&gt;"競合保留"),A40="",B40="",C40="",D40="",E40="",F40="",G40="",H40="",COUNTIF($A$7:$A$106,A40)&gt;1,COUNTIFS('空欄_受付'!$C$7:$C$46,D40,'空欄_受付'!$F$7:$F$46,"有効")&lt;&gt;1,COUNTIFS('空欄_受付'!$A$7:$A$46,B40,'空欄_受付'!$B$7:$B$46,C40,'空欄_受付'!$C$7:$C$46,D40)&lt;&gt;1,AND(H40="照合済み",OR(I40="",J40="",J40&lt;F40)),AND(E40="初回入場",COUNTIFS($D$7:$D$106,D40,$E$7:$E$106,"初回入場")&gt;1)),"要確認","入力済"))</x:f>
      </x:c>
      <x:c r="M40" s="4" t="n">
        <x:f>IF(AND(L40="入力済",H40="照合済み",E40="初回入場"),1,0)</x:f>
        <x:v>0</x:v>
      </x:c>
      <x:c r="N40" s="4" t="n">
        <x:f>IF(AND(L40="入力済",H40="照合済み"),IF(OR(E40="初回入場",E40="再入場"),1,IF(E40="退場",-1,0)),0)</x:f>
        <x:v>0</x:v>
      </x:c>
      <x:c r="O40" s="4" t="n">
        <x:f>IF(AND(L40="入力済",H40="照合済み",E40="再入場"),1,0)</x:f>
        <x:v>0</x:v>
      </x:c>
    </x:row>
    <x:row r="41" ht="45" customHeight="1">
      <x:c r="A41" s="22"/>
      <x:c r="B41" s="22"/>
      <x:c r="C41" s="22"/>
      <x:c r="D41" s="22"/>
      <x:c r="E41" s="22"/>
      <x:c r="F41" s="28"/>
      <x:c r="G41" s="22"/>
      <x:c r="H41" s="22"/>
      <x:c r="I41" s="22"/>
      <x:c r="J41" s="28"/>
      <x:c r="K41" s="22"/>
      <x:c r="L41" s="23" t="str">
        <x:f>IF(COUNTA(A41:K41)=0,"",IF(OR(AND(E41&lt;&gt;"初回入場",E41&lt;&gt;"退場",E41&lt;&gt;"再入場"),AND(H41&lt;&gt;"仮記録",H41&lt;&gt;"照合済み",H41&lt;&gt;"競合保留"),A41="",B41="",C41="",D41="",E41="",F41="",G41="",H41="",COUNTIF($A$7:$A$106,A41)&gt;1,COUNTIFS('空欄_受付'!$C$7:$C$46,D41,'空欄_受付'!$F$7:$F$46,"有効")&lt;&gt;1,COUNTIFS('空欄_受付'!$A$7:$A$46,B41,'空欄_受付'!$B$7:$B$46,C41,'空欄_受付'!$C$7:$C$46,D41)&lt;&gt;1,AND(H41="照合済み",OR(I41="",J41="",J41&lt;F41)),AND(E41="初回入場",COUNTIFS($D$7:$D$106,D41,$E$7:$E$106,"初回入場")&gt;1)),"要確認","入力済"))</x:f>
      </x:c>
      <x:c r="M41" s="23" t="n">
        <x:f>IF(AND(L41="入力済",H41="照合済み",E41="初回入場"),1,0)</x:f>
        <x:v>0</x:v>
      </x:c>
      <x:c r="N41" s="23" t="n">
        <x:f>IF(AND(L41="入力済",H41="照合済み"),IF(OR(E41="初回入場",E41="再入場"),1,IF(E41="退場",-1,0)),0)</x:f>
        <x:v>0</x:v>
      </x:c>
      <x:c r="O41" s="23" t="n">
        <x:f>IF(AND(L41="入力済",H41="照合済み",E41="再入場"),1,0)</x:f>
        <x:v>0</x:v>
      </x:c>
    </x:row>
    <x:row r="42" ht="45" customHeight="1">
      <x:c r="A42" s="20"/>
      <x:c r="B42" s="20"/>
      <x:c r="C42" s="20"/>
      <x:c r="D42" s="20"/>
      <x:c r="E42" s="20"/>
      <x:c r="F42" s="26"/>
      <x:c r="G42" s="20"/>
      <x:c r="H42" s="20"/>
      <x:c r="I42" s="20"/>
      <x:c r="J42" s="26"/>
      <x:c r="K42" s="20"/>
      <x:c r="L42" s="4" t="str">
        <x:f>IF(COUNTA(A42:K42)=0,"",IF(OR(AND(E42&lt;&gt;"初回入場",E42&lt;&gt;"退場",E42&lt;&gt;"再入場"),AND(H42&lt;&gt;"仮記録",H42&lt;&gt;"照合済み",H42&lt;&gt;"競合保留"),A42="",B42="",C42="",D42="",E42="",F42="",G42="",H42="",COUNTIF($A$7:$A$106,A42)&gt;1,COUNTIFS('空欄_受付'!$C$7:$C$46,D42,'空欄_受付'!$F$7:$F$46,"有効")&lt;&gt;1,COUNTIFS('空欄_受付'!$A$7:$A$46,B42,'空欄_受付'!$B$7:$B$46,C42,'空欄_受付'!$C$7:$C$46,D42)&lt;&gt;1,AND(H42="照合済み",OR(I42="",J42="",J42&lt;F42)),AND(E42="初回入場",COUNTIFS($D$7:$D$106,D42,$E$7:$E$106,"初回入場")&gt;1)),"要確認","入力済"))</x:f>
      </x:c>
      <x:c r="M42" s="4" t="n">
        <x:f>IF(AND(L42="入力済",H42="照合済み",E42="初回入場"),1,0)</x:f>
        <x:v>0</x:v>
      </x:c>
      <x:c r="N42" s="4" t="n">
        <x:f>IF(AND(L42="入力済",H42="照合済み"),IF(OR(E42="初回入場",E42="再入場"),1,IF(E42="退場",-1,0)),0)</x:f>
        <x:v>0</x:v>
      </x:c>
      <x:c r="O42" s="4" t="n">
        <x:f>IF(AND(L42="入力済",H42="照合済み",E42="再入場"),1,0)</x:f>
        <x:v>0</x:v>
      </x:c>
    </x:row>
    <x:row r="43" ht="45" customHeight="1">
      <x:c r="A43" s="22"/>
      <x:c r="B43" s="22"/>
      <x:c r="C43" s="22"/>
      <x:c r="D43" s="22"/>
      <x:c r="E43" s="22"/>
      <x:c r="F43" s="28"/>
      <x:c r="G43" s="22"/>
      <x:c r="H43" s="22"/>
      <x:c r="I43" s="22"/>
      <x:c r="J43" s="28"/>
      <x:c r="K43" s="22"/>
      <x:c r="L43" s="23" t="str">
        <x:f>IF(COUNTA(A43:K43)=0,"",IF(OR(AND(E43&lt;&gt;"初回入場",E43&lt;&gt;"退場",E43&lt;&gt;"再入場"),AND(H43&lt;&gt;"仮記録",H43&lt;&gt;"照合済み",H43&lt;&gt;"競合保留"),A43="",B43="",C43="",D43="",E43="",F43="",G43="",H43="",COUNTIF($A$7:$A$106,A43)&gt;1,COUNTIFS('空欄_受付'!$C$7:$C$46,D43,'空欄_受付'!$F$7:$F$46,"有効")&lt;&gt;1,COUNTIFS('空欄_受付'!$A$7:$A$46,B43,'空欄_受付'!$B$7:$B$46,C43,'空欄_受付'!$C$7:$C$46,D43)&lt;&gt;1,AND(H43="照合済み",OR(I43="",J43="",J43&lt;F43)),AND(E43="初回入場",COUNTIFS($D$7:$D$106,D43,$E$7:$E$106,"初回入場")&gt;1)),"要確認","入力済"))</x:f>
      </x:c>
      <x:c r="M43" s="23" t="n">
        <x:f>IF(AND(L43="入力済",H43="照合済み",E43="初回入場"),1,0)</x:f>
        <x:v>0</x:v>
      </x:c>
      <x:c r="N43" s="23" t="n">
        <x:f>IF(AND(L43="入力済",H43="照合済み"),IF(OR(E43="初回入場",E43="再入場"),1,IF(E43="退場",-1,0)),0)</x:f>
        <x:v>0</x:v>
      </x:c>
      <x:c r="O43" s="23" t="n">
        <x:f>IF(AND(L43="入力済",H43="照合済み",E43="再入場"),1,0)</x:f>
        <x:v>0</x:v>
      </x:c>
    </x:row>
    <x:row r="44" ht="45" customHeight="1">
      <x:c r="A44" s="20"/>
      <x:c r="B44" s="20"/>
      <x:c r="C44" s="20"/>
      <x:c r="D44" s="20"/>
      <x:c r="E44" s="20"/>
      <x:c r="F44" s="26"/>
      <x:c r="G44" s="20"/>
      <x:c r="H44" s="20"/>
      <x:c r="I44" s="20"/>
      <x:c r="J44" s="26"/>
      <x:c r="K44" s="20"/>
      <x:c r="L44" s="4" t="str">
        <x:f>IF(COUNTA(A44:K44)=0,"",IF(OR(AND(E44&lt;&gt;"初回入場",E44&lt;&gt;"退場",E44&lt;&gt;"再入場"),AND(H44&lt;&gt;"仮記録",H44&lt;&gt;"照合済み",H44&lt;&gt;"競合保留"),A44="",B44="",C44="",D44="",E44="",F44="",G44="",H44="",COUNTIF($A$7:$A$106,A44)&gt;1,COUNTIFS('空欄_受付'!$C$7:$C$46,D44,'空欄_受付'!$F$7:$F$46,"有効")&lt;&gt;1,COUNTIFS('空欄_受付'!$A$7:$A$46,B44,'空欄_受付'!$B$7:$B$46,C44,'空欄_受付'!$C$7:$C$46,D44)&lt;&gt;1,AND(H44="照合済み",OR(I44="",J44="",J44&lt;F44)),AND(E44="初回入場",COUNTIFS($D$7:$D$106,D44,$E$7:$E$106,"初回入場")&gt;1)),"要確認","入力済"))</x:f>
      </x:c>
      <x:c r="M44" s="4" t="n">
        <x:f>IF(AND(L44="入力済",H44="照合済み",E44="初回入場"),1,0)</x:f>
        <x:v>0</x:v>
      </x:c>
      <x:c r="N44" s="4" t="n">
        <x:f>IF(AND(L44="入力済",H44="照合済み"),IF(OR(E44="初回入場",E44="再入場"),1,IF(E44="退場",-1,0)),0)</x:f>
        <x:v>0</x:v>
      </x:c>
      <x:c r="O44" s="4" t="n">
        <x:f>IF(AND(L44="入力済",H44="照合済み",E44="再入場"),1,0)</x:f>
        <x:v>0</x:v>
      </x:c>
    </x:row>
    <x:row r="45" ht="45" customHeight="1">
      <x:c r="A45" s="22"/>
      <x:c r="B45" s="22"/>
      <x:c r="C45" s="22"/>
      <x:c r="D45" s="22"/>
      <x:c r="E45" s="22"/>
      <x:c r="F45" s="28"/>
      <x:c r="G45" s="22"/>
      <x:c r="H45" s="22"/>
      <x:c r="I45" s="22"/>
      <x:c r="J45" s="28"/>
      <x:c r="K45" s="22"/>
      <x:c r="L45" s="23" t="str">
        <x:f>IF(COUNTA(A45:K45)=0,"",IF(OR(AND(E45&lt;&gt;"初回入場",E45&lt;&gt;"退場",E45&lt;&gt;"再入場"),AND(H45&lt;&gt;"仮記録",H45&lt;&gt;"照合済み",H45&lt;&gt;"競合保留"),A45="",B45="",C45="",D45="",E45="",F45="",G45="",H45="",COUNTIF($A$7:$A$106,A45)&gt;1,COUNTIFS('空欄_受付'!$C$7:$C$46,D45,'空欄_受付'!$F$7:$F$46,"有効")&lt;&gt;1,COUNTIFS('空欄_受付'!$A$7:$A$46,B45,'空欄_受付'!$B$7:$B$46,C45,'空欄_受付'!$C$7:$C$46,D45)&lt;&gt;1,AND(H45="照合済み",OR(I45="",J45="",J45&lt;F45)),AND(E45="初回入場",COUNTIFS($D$7:$D$106,D45,$E$7:$E$106,"初回入場")&gt;1)),"要確認","入力済"))</x:f>
      </x:c>
      <x:c r="M45" s="23" t="n">
        <x:f>IF(AND(L45="入力済",H45="照合済み",E45="初回入場"),1,0)</x:f>
        <x:v>0</x:v>
      </x:c>
      <x:c r="N45" s="23" t="n">
        <x:f>IF(AND(L45="入力済",H45="照合済み"),IF(OR(E45="初回入場",E45="再入場"),1,IF(E45="退場",-1,0)),0)</x:f>
        <x:v>0</x:v>
      </x:c>
      <x:c r="O45" s="23" t="n">
        <x:f>IF(AND(L45="入力済",H45="照合済み",E45="再入場"),1,0)</x:f>
        <x:v>0</x:v>
      </x:c>
    </x:row>
    <x:row r="46" ht="45" customHeight="1">
      <x:c r="A46" s="20"/>
      <x:c r="B46" s="20"/>
      <x:c r="C46" s="20"/>
      <x:c r="D46" s="20"/>
      <x:c r="E46" s="20"/>
      <x:c r="F46" s="26"/>
      <x:c r="G46" s="20"/>
      <x:c r="H46" s="20"/>
      <x:c r="I46" s="20"/>
      <x:c r="J46" s="26"/>
      <x:c r="K46" s="20"/>
      <x:c r="L46" s="4" t="str">
        <x:f>IF(COUNTA(A46:K46)=0,"",IF(OR(AND(E46&lt;&gt;"初回入場",E46&lt;&gt;"退場",E46&lt;&gt;"再入場"),AND(H46&lt;&gt;"仮記録",H46&lt;&gt;"照合済み",H46&lt;&gt;"競合保留"),A46="",B46="",C46="",D46="",E46="",F46="",G46="",H46="",COUNTIF($A$7:$A$106,A46)&gt;1,COUNTIFS('空欄_受付'!$C$7:$C$46,D46,'空欄_受付'!$F$7:$F$46,"有効")&lt;&gt;1,COUNTIFS('空欄_受付'!$A$7:$A$46,B46,'空欄_受付'!$B$7:$B$46,C46,'空欄_受付'!$C$7:$C$46,D46)&lt;&gt;1,AND(H46="照合済み",OR(I46="",J46="",J46&lt;F46)),AND(E46="初回入場",COUNTIFS($D$7:$D$106,D46,$E$7:$E$106,"初回入場")&gt;1)),"要確認","入力済"))</x:f>
      </x:c>
      <x:c r="M46" s="4" t="n">
        <x:f>IF(AND(L46="入力済",H46="照合済み",E46="初回入場"),1,0)</x:f>
        <x:v>0</x:v>
      </x:c>
      <x:c r="N46" s="4" t="n">
        <x:f>IF(AND(L46="入力済",H46="照合済み"),IF(OR(E46="初回入場",E46="再入場"),1,IF(E46="退場",-1,0)),0)</x:f>
        <x:v>0</x:v>
      </x:c>
      <x:c r="O46" s="4" t="n">
        <x:f>IF(AND(L46="入力済",H46="照合済み",E46="再入場"),1,0)</x:f>
        <x:v>0</x:v>
      </x:c>
    </x:row>
    <x:row r="47" ht="45" customHeight="1">
      <x:c r="A47" s="22"/>
      <x:c r="B47" s="22"/>
      <x:c r="C47" s="22"/>
      <x:c r="D47" s="22"/>
      <x:c r="E47" s="22"/>
      <x:c r="F47" s="28"/>
      <x:c r="G47" s="22"/>
      <x:c r="H47" s="22"/>
      <x:c r="I47" s="22"/>
      <x:c r="J47" s="28"/>
      <x:c r="K47" s="22"/>
      <x:c r="L47" s="23" t="str">
        <x:f>IF(COUNTA(A47:K47)=0,"",IF(OR(AND(E47&lt;&gt;"初回入場",E47&lt;&gt;"退場",E47&lt;&gt;"再入場"),AND(H47&lt;&gt;"仮記録",H47&lt;&gt;"照合済み",H47&lt;&gt;"競合保留"),A47="",B47="",C47="",D47="",E47="",F47="",G47="",H47="",COUNTIF($A$7:$A$106,A47)&gt;1,COUNTIFS('空欄_受付'!$C$7:$C$46,D47,'空欄_受付'!$F$7:$F$46,"有効")&lt;&gt;1,COUNTIFS('空欄_受付'!$A$7:$A$46,B47,'空欄_受付'!$B$7:$B$46,C47,'空欄_受付'!$C$7:$C$46,D47)&lt;&gt;1,AND(H47="照合済み",OR(I47="",J47="",J47&lt;F47)),AND(E47="初回入場",COUNTIFS($D$7:$D$106,D47,$E$7:$E$106,"初回入場")&gt;1)),"要確認","入力済"))</x:f>
      </x:c>
      <x:c r="M47" s="23" t="n">
        <x:f>IF(AND(L47="入力済",H47="照合済み",E47="初回入場"),1,0)</x:f>
        <x:v>0</x:v>
      </x:c>
      <x:c r="N47" s="23" t="n">
        <x:f>IF(AND(L47="入力済",H47="照合済み"),IF(OR(E47="初回入場",E47="再入場"),1,IF(E47="退場",-1,0)),0)</x:f>
        <x:v>0</x:v>
      </x:c>
      <x:c r="O47" s="23" t="n">
        <x:f>IF(AND(L47="入力済",H47="照合済み",E47="再入場"),1,0)</x:f>
        <x:v>0</x:v>
      </x:c>
    </x:row>
    <x:row r="48" ht="45" customHeight="1">
      <x:c r="A48" s="20"/>
      <x:c r="B48" s="20"/>
      <x:c r="C48" s="20"/>
      <x:c r="D48" s="20"/>
      <x:c r="E48" s="20"/>
      <x:c r="F48" s="26"/>
      <x:c r="G48" s="20"/>
      <x:c r="H48" s="20"/>
      <x:c r="I48" s="20"/>
      <x:c r="J48" s="26"/>
      <x:c r="K48" s="20"/>
      <x:c r="L48" s="4" t="str">
        <x:f>IF(COUNTA(A48:K48)=0,"",IF(OR(AND(E48&lt;&gt;"初回入場",E48&lt;&gt;"退場",E48&lt;&gt;"再入場"),AND(H48&lt;&gt;"仮記録",H48&lt;&gt;"照合済み",H48&lt;&gt;"競合保留"),A48="",B48="",C48="",D48="",E48="",F48="",G48="",H48="",COUNTIF($A$7:$A$106,A48)&gt;1,COUNTIFS('空欄_受付'!$C$7:$C$46,D48,'空欄_受付'!$F$7:$F$46,"有効")&lt;&gt;1,COUNTIFS('空欄_受付'!$A$7:$A$46,B48,'空欄_受付'!$B$7:$B$46,C48,'空欄_受付'!$C$7:$C$46,D48)&lt;&gt;1,AND(H48="照合済み",OR(I48="",J48="",J48&lt;F48)),AND(E48="初回入場",COUNTIFS($D$7:$D$106,D48,$E$7:$E$106,"初回入場")&gt;1)),"要確認","入力済"))</x:f>
      </x:c>
      <x:c r="M48" s="4" t="n">
        <x:f>IF(AND(L48="入力済",H48="照合済み",E48="初回入場"),1,0)</x:f>
        <x:v>0</x:v>
      </x:c>
      <x:c r="N48" s="4" t="n">
        <x:f>IF(AND(L48="入力済",H48="照合済み"),IF(OR(E48="初回入場",E48="再入場"),1,IF(E48="退場",-1,0)),0)</x:f>
        <x:v>0</x:v>
      </x:c>
      <x:c r="O48" s="4" t="n">
        <x:f>IF(AND(L48="入力済",H48="照合済み",E48="再入場"),1,0)</x:f>
        <x:v>0</x:v>
      </x:c>
    </x:row>
    <x:row r="49" ht="45" customHeight="1">
      <x:c r="A49" s="22"/>
      <x:c r="B49" s="22"/>
      <x:c r="C49" s="22"/>
      <x:c r="D49" s="22"/>
      <x:c r="E49" s="22"/>
      <x:c r="F49" s="28"/>
      <x:c r="G49" s="22"/>
      <x:c r="H49" s="22"/>
      <x:c r="I49" s="22"/>
      <x:c r="J49" s="28"/>
      <x:c r="K49" s="22"/>
      <x:c r="L49" s="23" t="str">
        <x:f>IF(COUNTA(A49:K49)=0,"",IF(OR(AND(E49&lt;&gt;"初回入場",E49&lt;&gt;"退場",E49&lt;&gt;"再入場"),AND(H49&lt;&gt;"仮記録",H49&lt;&gt;"照合済み",H49&lt;&gt;"競合保留"),A49="",B49="",C49="",D49="",E49="",F49="",G49="",H49="",COUNTIF($A$7:$A$106,A49)&gt;1,COUNTIFS('空欄_受付'!$C$7:$C$46,D49,'空欄_受付'!$F$7:$F$46,"有効")&lt;&gt;1,COUNTIFS('空欄_受付'!$A$7:$A$46,B49,'空欄_受付'!$B$7:$B$46,C49,'空欄_受付'!$C$7:$C$46,D49)&lt;&gt;1,AND(H49="照合済み",OR(I49="",J49="",J49&lt;F49)),AND(E49="初回入場",COUNTIFS($D$7:$D$106,D49,$E$7:$E$106,"初回入場")&gt;1)),"要確認","入力済"))</x:f>
      </x:c>
      <x:c r="M49" s="23" t="n">
        <x:f>IF(AND(L49="入力済",H49="照合済み",E49="初回入場"),1,0)</x:f>
        <x:v>0</x:v>
      </x:c>
      <x:c r="N49" s="23" t="n">
        <x:f>IF(AND(L49="入力済",H49="照合済み"),IF(OR(E49="初回入場",E49="再入場"),1,IF(E49="退場",-1,0)),0)</x:f>
        <x:v>0</x:v>
      </x:c>
      <x:c r="O49" s="23" t="n">
        <x:f>IF(AND(L49="入力済",H49="照合済み",E49="再入場"),1,0)</x:f>
        <x:v>0</x:v>
      </x:c>
    </x:row>
    <x:row r="50" ht="45" customHeight="1">
      <x:c r="A50" s="20"/>
      <x:c r="B50" s="20"/>
      <x:c r="C50" s="20"/>
      <x:c r="D50" s="20"/>
      <x:c r="E50" s="20"/>
      <x:c r="F50" s="26"/>
      <x:c r="G50" s="20"/>
      <x:c r="H50" s="20"/>
      <x:c r="I50" s="20"/>
      <x:c r="J50" s="26"/>
      <x:c r="K50" s="20"/>
      <x:c r="L50" s="4" t="str">
        <x:f>IF(COUNTA(A50:K50)=0,"",IF(OR(AND(E50&lt;&gt;"初回入場",E50&lt;&gt;"退場",E50&lt;&gt;"再入場"),AND(H50&lt;&gt;"仮記録",H50&lt;&gt;"照合済み",H50&lt;&gt;"競合保留"),A50="",B50="",C50="",D50="",E50="",F50="",G50="",H50="",COUNTIF($A$7:$A$106,A50)&gt;1,COUNTIFS('空欄_受付'!$C$7:$C$46,D50,'空欄_受付'!$F$7:$F$46,"有効")&lt;&gt;1,COUNTIFS('空欄_受付'!$A$7:$A$46,B50,'空欄_受付'!$B$7:$B$46,C50,'空欄_受付'!$C$7:$C$46,D50)&lt;&gt;1,AND(H50="照合済み",OR(I50="",J50="",J50&lt;F50)),AND(E50="初回入場",COUNTIFS($D$7:$D$106,D50,$E$7:$E$106,"初回入場")&gt;1)),"要確認","入力済"))</x:f>
      </x:c>
      <x:c r="M50" s="4" t="n">
        <x:f>IF(AND(L50="入力済",H50="照合済み",E50="初回入場"),1,0)</x:f>
        <x:v>0</x:v>
      </x:c>
      <x:c r="N50" s="4" t="n">
        <x:f>IF(AND(L50="入力済",H50="照合済み"),IF(OR(E50="初回入場",E50="再入場"),1,IF(E50="退場",-1,0)),0)</x:f>
        <x:v>0</x:v>
      </x:c>
      <x:c r="O50" s="4" t="n">
        <x:f>IF(AND(L50="入力済",H50="照合済み",E50="再入場"),1,0)</x:f>
        <x:v>0</x:v>
      </x:c>
    </x:row>
    <x:row r="51" ht="45" customHeight="1">
      <x:c r="A51" s="22"/>
      <x:c r="B51" s="22"/>
      <x:c r="C51" s="22"/>
      <x:c r="D51" s="22"/>
      <x:c r="E51" s="22"/>
      <x:c r="F51" s="28"/>
      <x:c r="G51" s="22"/>
      <x:c r="H51" s="22"/>
      <x:c r="I51" s="22"/>
      <x:c r="J51" s="28"/>
      <x:c r="K51" s="22"/>
      <x:c r="L51" s="23" t="str">
        <x:f>IF(COUNTA(A51:K51)=0,"",IF(OR(AND(E51&lt;&gt;"初回入場",E51&lt;&gt;"退場",E51&lt;&gt;"再入場"),AND(H51&lt;&gt;"仮記録",H51&lt;&gt;"照合済み",H51&lt;&gt;"競合保留"),A51="",B51="",C51="",D51="",E51="",F51="",G51="",H51="",COUNTIF($A$7:$A$106,A51)&gt;1,COUNTIFS('空欄_受付'!$C$7:$C$46,D51,'空欄_受付'!$F$7:$F$46,"有効")&lt;&gt;1,COUNTIFS('空欄_受付'!$A$7:$A$46,B51,'空欄_受付'!$B$7:$B$46,C51,'空欄_受付'!$C$7:$C$46,D51)&lt;&gt;1,AND(H51="照合済み",OR(I51="",J51="",J51&lt;F51)),AND(E51="初回入場",COUNTIFS($D$7:$D$106,D51,$E$7:$E$106,"初回入場")&gt;1)),"要確認","入力済"))</x:f>
      </x:c>
      <x:c r="M51" s="23" t="n">
        <x:f>IF(AND(L51="入力済",H51="照合済み",E51="初回入場"),1,0)</x:f>
        <x:v>0</x:v>
      </x:c>
      <x:c r="N51" s="23" t="n">
        <x:f>IF(AND(L51="入力済",H51="照合済み"),IF(OR(E51="初回入場",E51="再入場"),1,IF(E51="退場",-1,0)),0)</x:f>
        <x:v>0</x:v>
      </x:c>
      <x:c r="O51" s="23" t="n">
        <x:f>IF(AND(L51="入力済",H51="照合済み",E51="再入場"),1,0)</x:f>
        <x:v>0</x:v>
      </x:c>
    </x:row>
    <x:row r="52" ht="45" customHeight="1">
      <x:c r="A52" s="20"/>
      <x:c r="B52" s="20"/>
      <x:c r="C52" s="20"/>
      <x:c r="D52" s="20"/>
      <x:c r="E52" s="20"/>
      <x:c r="F52" s="26"/>
      <x:c r="G52" s="20"/>
      <x:c r="H52" s="20"/>
      <x:c r="I52" s="20"/>
      <x:c r="J52" s="26"/>
      <x:c r="K52" s="20"/>
      <x:c r="L52" s="4" t="str">
        <x:f>IF(COUNTA(A52:K52)=0,"",IF(OR(AND(E52&lt;&gt;"初回入場",E52&lt;&gt;"退場",E52&lt;&gt;"再入場"),AND(H52&lt;&gt;"仮記録",H52&lt;&gt;"照合済み",H52&lt;&gt;"競合保留"),A52="",B52="",C52="",D52="",E52="",F52="",G52="",H52="",COUNTIF($A$7:$A$106,A52)&gt;1,COUNTIFS('空欄_受付'!$C$7:$C$46,D52,'空欄_受付'!$F$7:$F$46,"有効")&lt;&gt;1,COUNTIFS('空欄_受付'!$A$7:$A$46,B52,'空欄_受付'!$B$7:$B$46,C52,'空欄_受付'!$C$7:$C$46,D52)&lt;&gt;1,AND(H52="照合済み",OR(I52="",J52="",J52&lt;F52)),AND(E52="初回入場",COUNTIFS($D$7:$D$106,D52,$E$7:$E$106,"初回入場")&gt;1)),"要確認","入力済"))</x:f>
      </x:c>
      <x:c r="M52" s="4" t="n">
        <x:f>IF(AND(L52="入力済",H52="照合済み",E52="初回入場"),1,0)</x:f>
        <x:v>0</x:v>
      </x:c>
      <x:c r="N52" s="4" t="n">
        <x:f>IF(AND(L52="入力済",H52="照合済み"),IF(OR(E52="初回入場",E52="再入場"),1,IF(E52="退場",-1,0)),0)</x:f>
        <x:v>0</x:v>
      </x:c>
      <x:c r="O52" s="4" t="n">
        <x:f>IF(AND(L52="入力済",H52="照合済み",E52="再入場"),1,0)</x:f>
        <x:v>0</x:v>
      </x:c>
    </x:row>
    <x:row r="53" ht="45" customHeight="1">
      <x:c r="A53" s="22"/>
      <x:c r="B53" s="22"/>
      <x:c r="C53" s="22"/>
      <x:c r="D53" s="22"/>
      <x:c r="E53" s="22"/>
      <x:c r="F53" s="28"/>
      <x:c r="G53" s="22"/>
      <x:c r="H53" s="22"/>
      <x:c r="I53" s="22"/>
      <x:c r="J53" s="28"/>
      <x:c r="K53" s="22"/>
      <x:c r="L53" s="23" t="str">
        <x:f>IF(COUNTA(A53:K53)=0,"",IF(OR(AND(E53&lt;&gt;"初回入場",E53&lt;&gt;"退場",E53&lt;&gt;"再入場"),AND(H53&lt;&gt;"仮記録",H53&lt;&gt;"照合済み",H53&lt;&gt;"競合保留"),A53="",B53="",C53="",D53="",E53="",F53="",G53="",H53="",COUNTIF($A$7:$A$106,A53)&gt;1,COUNTIFS('空欄_受付'!$C$7:$C$46,D53,'空欄_受付'!$F$7:$F$46,"有効")&lt;&gt;1,COUNTIFS('空欄_受付'!$A$7:$A$46,B53,'空欄_受付'!$B$7:$B$46,C53,'空欄_受付'!$C$7:$C$46,D53)&lt;&gt;1,AND(H53="照合済み",OR(I53="",J53="",J53&lt;F53)),AND(E53="初回入場",COUNTIFS($D$7:$D$106,D53,$E$7:$E$106,"初回入場")&gt;1)),"要確認","入力済"))</x:f>
      </x:c>
      <x:c r="M53" s="23" t="n">
        <x:f>IF(AND(L53="入力済",H53="照合済み",E53="初回入場"),1,0)</x:f>
        <x:v>0</x:v>
      </x:c>
      <x:c r="N53" s="23" t="n">
        <x:f>IF(AND(L53="入力済",H53="照合済み"),IF(OR(E53="初回入場",E53="再入場"),1,IF(E53="退場",-1,0)),0)</x:f>
        <x:v>0</x:v>
      </x:c>
      <x:c r="O53" s="23" t="n">
        <x:f>IF(AND(L53="入力済",H53="照合済み",E53="再入場"),1,0)</x:f>
        <x:v>0</x:v>
      </x:c>
    </x:row>
    <x:row r="54" ht="45" customHeight="1">
      <x:c r="A54" s="20"/>
      <x:c r="B54" s="20"/>
      <x:c r="C54" s="20"/>
      <x:c r="D54" s="20"/>
      <x:c r="E54" s="20"/>
      <x:c r="F54" s="26"/>
      <x:c r="G54" s="20"/>
      <x:c r="H54" s="20"/>
      <x:c r="I54" s="20"/>
      <x:c r="J54" s="26"/>
      <x:c r="K54" s="20"/>
      <x:c r="L54" s="4" t="str">
        <x:f>IF(COUNTA(A54:K54)=0,"",IF(OR(AND(E54&lt;&gt;"初回入場",E54&lt;&gt;"退場",E54&lt;&gt;"再入場"),AND(H54&lt;&gt;"仮記録",H54&lt;&gt;"照合済み",H54&lt;&gt;"競合保留"),A54="",B54="",C54="",D54="",E54="",F54="",G54="",H54="",COUNTIF($A$7:$A$106,A54)&gt;1,COUNTIFS('空欄_受付'!$C$7:$C$46,D54,'空欄_受付'!$F$7:$F$46,"有効")&lt;&gt;1,COUNTIFS('空欄_受付'!$A$7:$A$46,B54,'空欄_受付'!$B$7:$B$46,C54,'空欄_受付'!$C$7:$C$46,D54)&lt;&gt;1,AND(H54="照合済み",OR(I54="",J54="",J54&lt;F54)),AND(E54="初回入場",COUNTIFS($D$7:$D$106,D54,$E$7:$E$106,"初回入場")&gt;1)),"要確認","入力済"))</x:f>
      </x:c>
      <x:c r="M54" s="4" t="n">
        <x:f>IF(AND(L54="入力済",H54="照合済み",E54="初回入場"),1,0)</x:f>
        <x:v>0</x:v>
      </x:c>
      <x:c r="N54" s="4" t="n">
        <x:f>IF(AND(L54="入力済",H54="照合済み"),IF(OR(E54="初回入場",E54="再入場"),1,IF(E54="退場",-1,0)),0)</x:f>
        <x:v>0</x:v>
      </x:c>
      <x:c r="O54" s="4" t="n">
        <x:f>IF(AND(L54="入力済",H54="照合済み",E54="再入場"),1,0)</x:f>
        <x:v>0</x:v>
      </x:c>
    </x:row>
    <x:row r="55" ht="45" customHeight="1">
      <x:c r="A55" s="22"/>
      <x:c r="B55" s="22"/>
      <x:c r="C55" s="22"/>
      <x:c r="D55" s="22"/>
      <x:c r="E55" s="22"/>
      <x:c r="F55" s="28"/>
      <x:c r="G55" s="22"/>
      <x:c r="H55" s="22"/>
      <x:c r="I55" s="22"/>
      <x:c r="J55" s="28"/>
      <x:c r="K55" s="22"/>
      <x:c r="L55" s="23" t="str">
        <x:f>IF(COUNTA(A55:K55)=0,"",IF(OR(AND(E55&lt;&gt;"初回入場",E55&lt;&gt;"退場",E55&lt;&gt;"再入場"),AND(H55&lt;&gt;"仮記録",H55&lt;&gt;"照合済み",H55&lt;&gt;"競合保留"),A55="",B55="",C55="",D55="",E55="",F55="",G55="",H55="",COUNTIF($A$7:$A$106,A55)&gt;1,COUNTIFS('空欄_受付'!$C$7:$C$46,D55,'空欄_受付'!$F$7:$F$46,"有効")&lt;&gt;1,COUNTIFS('空欄_受付'!$A$7:$A$46,B55,'空欄_受付'!$B$7:$B$46,C55,'空欄_受付'!$C$7:$C$46,D55)&lt;&gt;1,AND(H55="照合済み",OR(I55="",J55="",J55&lt;F55)),AND(E55="初回入場",COUNTIFS($D$7:$D$106,D55,$E$7:$E$106,"初回入場")&gt;1)),"要確認","入力済"))</x:f>
      </x:c>
      <x:c r="M55" s="23" t="n">
        <x:f>IF(AND(L55="入力済",H55="照合済み",E55="初回入場"),1,0)</x:f>
        <x:v>0</x:v>
      </x:c>
      <x:c r="N55" s="23" t="n">
        <x:f>IF(AND(L55="入力済",H55="照合済み"),IF(OR(E55="初回入場",E55="再入場"),1,IF(E55="退場",-1,0)),0)</x:f>
        <x:v>0</x:v>
      </x:c>
      <x:c r="O55" s="23" t="n">
        <x:f>IF(AND(L55="入力済",H55="照合済み",E55="再入場"),1,0)</x:f>
        <x:v>0</x:v>
      </x:c>
    </x:row>
    <x:row r="56" ht="45" customHeight="1">
      <x:c r="A56" s="20"/>
      <x:c r="B56" s="20"/>
      <x:c r="C56" s="20"/>
      <x:c r="D56" s="20"/>
      <x:c r="E56" s="20"/>
      <x:c r="F56" s="26"/>
      <x:c r="G56" s="20"/>
      <x:c r="H56" s="20"/>
      <x:c r="I56" s="20"/>
      <x:c r="J56" s="26"/>
      <x:c r="K56" s="20"/>
      <x:c r="L56" s="4" t="str">
        <x:f>IF(COUNTA(A56:K56)=0,"",IF(OR(AND(E56&lt;&gt;"初回入場",E56&lt;&gt;"退場",E56&lt;&gt;"再入場"),AND(H56&lt;&gt;"仮記録",H56&lt;&gt;"照合済み",H56&lt;&gt;"競合保留"),A56="",B56="",C56="",D56="",E56="",F56="",G56="",H56="",COUNTIF($A$7:$A$106,A56)&gt;1,COUNTIFS('空欄_受付'!$C$7:$C$46,D56,'空欄_受付'!$F$7:$F$46,"有効")&lt;&gt;1,COUNTIFS('空欄_受付'!$A$7:$A$46,B56,'空欄_受付'!$B$7:$B$46,C56,'空欄_受付'!$C$7:$C$46,D56)&lt;&gt;1,AND(H56="照合済み",OR(I56="",J56="",J56&lt;F56)),AND(E56="初回入場",COUNTIFS($D$7:$D$106,D56,$E$7:$E$106,"初回入場")&gt;1)),"要確認","入力済"))</x:f>
      </x:c>
      <x:c r="M56" s="4" t="n">
        <x:f>IF(AND(L56="入力済",H56="照合済み",E56="初回入場"),1,0)</x:f>
        <x:v>0</x:v>
      </x:c>
      <x:c r="N56" s="4" t="n">
        <x:f>IF(AND(L56="入力済",H56="照合済み"),IF(OR(E56="初回入場",E56="再入場"),1,IF(E56="退場",-1,0)),0)</x:f>
        <x:v>0</x:v>
      </x:c>
      <x:c r="O56" s="4" t="n">
        <x:f>IF(AND(L56="入力済",H56="照合済み",E56="再入場"),1,0)</x:f>
        <x:v>0</x:v>
      </x:c>
    </x:row>
    <x:row r="57" ht="45" customHeight="1">
      <x:c r="A57" s="22"/>
      <x:c r="B57" s="22"/>
      <x:c r="C57" s="22"/>
      <x:c r="D57" s="22"/>
      <x:c r="E57" s="22"/>
      <x:c r="F57" s="28"/>
      <x:c r="G57" s="22"/>
      <x:c r="H57" s="22"/>
      <x:c r="I57" s="22"/>
      <x:c r="J57" s="28"/>
      <x:c r="K57" s="22"/>
      <x:c r="L57" s="23" t="str">
        <x:f>IF(COUNTA(A57:K57)=0,"",IF(OR(AND(E57&lt;&gt;"初回入場",E57&lt;&gt;"退場",E57&lt;&gt;"再入場"),AND(H57&lt;&gt;"仮記録",H57&lt;&gt;"照合済み",H57&lt;&gt;"競合保留"),A57="",B57="",C57="",D57="",E57="",F57="",G57="",H57="",COUNTIF($A$7:$A$106,A57)&gt;1,COUNTIFS('空欄_受付'!$C$7:$C$46,D57,'空欄_受付'!$F$7:$F$46,"有効")&lt;&gt;1,COUNTIFS('空欄_受付'!$A$7:$A$46,B57,'空欄_受付'!$B$7:$B$46,C57,'空欄_受付'!$C$7:$C$46,D57)&lt;&gt;1,AND(H57="照合済み",OR(I57="",J57="",J57&lt;F57)),AND(E57="初回入場",COUNTIFS($D$7:$D$106,D57,$E$7:$E$106,"初回入場")&gt;1)),"要確認","入力済"))</x:f>
      </x:c>
      <x:c r="M57" s="23" t="n">
        <x:f>IF(AND(L57="入力済",H57="照合済み",E57="初回入場"),1,0)</x:f>
        <x:v>0</x:v>
      </x:c>
      <x:c r="N57" s="23" t="n">
        <x:f>IF(AND(L57="入力済",H57="照合済み"),IF(OR(E57="初回入場",E57="再入場"),1,IF(E57="退場",-1,0)),0)</x:f>
        <x:v>0</x:v>
      </x:c>
      <x:c r="O57" s="23" t="n">
        <x:f>IF(AND(L57="入力済",H57="照合済み",E57="再入場"),1,0)</x:f>
        <x:v>0</x:v>
      </x:c>
    </x:row>
    <x:row r="58" ht="45" customHeight="1">
      <x:c r="A58" s="20"/>
      <x:c r="B58" s="20"/>
      <x:c r="C58" s="20"/>
      <x:c r="D58" s="20"/>
      <x:c r="E58" s="20"/>
      <x:c r="F58" s="26"/>
      <x:c r="G58" s="20"/>
      <x:c r="H58" s="20"/>
      <x:c r="I58" s="20"/>
      <x:c r="J58" s="26"/>
      <x:c r="K58" s="20"/>
      <x:c r="L58" s="4" t="str">
        <x:f>IF(COUNTA(A58:K58)=0,"",IF(OR(AND(E58&lt;&gt;"初回入場",E58&lt;&gt;"退場",E58&lt;&gt;"再入場"),AND(H58&lt;&gt;"仮記録",H58&lt;&gt;"照合済み",H58&lt;&gt;"競合保留"),A58="",B58="",C58="",D58="",E58="",F58="",G58="",H58="",COUNTIF($A$7:$A$106,A58)&gt;1,COUNTIFS('空欄_受付'!$C$7:$C$46,D58,'空欄_受付'!$F$7:$F$46,"有効")&lt;&gt;1,COUNTIFS('空欄_受付'!$A$7:$A$46,B58,'空欄_受付'!$B$7:$B$46,C58,'空欄_受付'!$C$7:$C$46,D58)&lt;&gt;1,AND(H58="照合済み",OR(I58="",J58="",J58&lt;F58)),AND(E58="初回入場",COUNTIFS($D$7:$D$106,D58,$E$7:$E$106,"初回入場")&gt;1)),"要確認","入力済"))</x:f>
      </x:c>
      <x:c r="M58" s="4" t="n">
        <x:f>IF(AND(L58="入力済",H58="照合済み",E58="初回入場"),1,0)</x:f>
        <x:v>0</x:v>
      </x:c>
      <x:c r="N58" s="4" t="n">
        <x:f>IF(AND(L58="入力済",H58="照合済み"),IF(OR(E58="初回入場",E58="再入場"),1,IF(E58="退場",-1,0)),0)</x:f>
        <x:v>0</x:v>
      </x:c>
      <x:c r="O58" s="4" t="n">
        <x:f>IF(AND(L58="入力済",H58="照合済み",E58="再入場"),1,0)</x:f>
        <x:v>0</x:v>
      </x:c>
    </x:row>
    <x:row r="59" ht="45" customHeight="1">
      <x:c r="A59" s="22"/>
      <x:c r="B59" s="22"/>
      <x:c r="C59" s="22"/>
      <x:c r="D59" s="22"/>
      <x:c r="E59" s="22"/>
      <x:c r="F59" s="28"/>
      <x:c r="G59" s="22"/>
      <x:c r="H59" s="22"/>
      <x:c r="I59" s="22"/>
      <x:c r="J59" s="28"/>
      <x:c r="K59" s="22"/>
      <x:c r="L59" s="23" t="str">
        <x:f>IF(COUNTA(A59:K59)=0,"",IF(OR(AND(E59&lt;&gt;"初回入場",E59&lt;&gt;"退場",E59&lt;&gt;"再入場"),AND(H59&lt;&gt;"仮記録",H59&lt;&gt;"照合済み",H59&lt;&gt;"競合保留"),A59="",B59="",C59="",D59="",E59="",F59="",G59="",H59="",COUNTIF($A$7:$A$106,A59)&gt;1,COUNTIFS('空欄_受付'!$C$7:$C$46,D59,'空欄_受付'!$F$7:$F$46,"有効")&lt;&gt;1,COUNTIFS('空欄_受付'!$A$7:$A$46,B59,'空欄_受付'!$B$7:$B$46,C59,'空欄_受付'!$C$7:$C$46,D59)&lt;&gt;1,AND(H59="照合済み",OR(I59="",J59="",J59&lt;F59)),AND(E59="初回入場",COUNTIFS($D$7:$D$106,D59,$E$7:$E$106,"初回入場")&gt;1)),"要確認","入力済"))</x:f>
      </x:c>
      <x:c r="M59" s="23" t="n">
        <x:f>IF(AND(L59="入力済",H59="照合済み",E59="初回入場"),1,0)</x:f>
        <x:v>0</x:v>
      </x:c>
      <x:c r="N59" s="23" t="n">
        <x:f>IF(AND(L59="入力済",H59="照合済み"),IF(OR(E59="初回入場",E59="再入場"),1,IF(E59="退場",-1,0)),0)</x:f>
        <x:v>0</x:v>
      </x:c>
      <x:c r="O59" s="23" t="n">
        <x:f>IF(AND(L59="入力済",H59="照合済み",E59="再入場"),1,0)</x:f>
        <x:v>0</x:v>
      </x:c>
    </x:row>
    <x:row r="60" ht="45" customHeight="1">
      <x:c r="A60" s="20"/>
      <x:c r="B60" s="20"/>
      <x:c r="C60" s="20"/>
      <x:c r="D60" s="20"/>
      <x:c r="E60" s="20"/>
      <x:c r="F60" s="26"/>
      <x:c r="G60" s="20"/>
      <x:c r="H60" s="20"/>
      <x:c r="I60" s="20"/>
      <x:c r="J60" s="26"/>
      <x:c r="K60" s="20"/>
      <x:c r="L60" s="4" t="str">
        <x:f>IF(COUNTA(A60:K60)=0,"",IF(OR(AND(E60&lt;&gt;"初回入場",E60&lt;&gt;"退場",E60&lt;&gt;"再入場"),AND(H60&lt;&gt;"仮記録",H60&lt;&gt;"照合済み",H60&lt;&gt;"競合保留"),A60="",B60="",C60="",D60="",E60="",F60="",G60="",H60="",COUNTIF($A$7:$A$106,A60)&gt;1,COUNTIFS('空欄_受付'!$C$7:$C$46,D60,'空欄_受付'!$F$7:$F$46,"有効")&lt;&gt;1,COUNTIFS('空欄_受付'!$A$7:$A$46,B60,'空欄_受付'!$B$7:$B$46,C60,'空欄_受付'!$C$7:$C$46,D60)&lt;&gt;1,AND(H60="照合済み",OR(I60="",J60="",J60&lt;F60)),AND(E60="初回入場",COUNTIFS($D$7:$D$106,D60,$E$7:$E$106,"初回入場")&gt;1)),"要確認","入力済"))</x:f>
      </x:c>
      <x:c r="M60" s="4" t="n">
        <x:f>IF(AND(L60="入力済",H60="照合済み",E60="初回入場"),1,0)</x:f>
        <x:v>0</x:v>
      </x:c>
      <x:c r="N60" s="4" t="n">
        <x:f>IF(AND(L60="入力済",H60="照合済み"),IF(OR(E60="初回入場",E60="再入場"),1,IF(E60="退場",-1,0)),0)</x:f>
        <x:v>0</x:v>
      </x:c>
      <x:c r="O60" s="4" t="n">
        <x:f>IF(AND(L60="入力済",H60="照合済み",E60="再入場"),1,0)</x:f>
        <x:v>0</x:v>
      </x:c>
    </x:row>
    <x:row r="61" ht="45" customHeight="1">
      <x:c r="A61" s="22"/>
      <x:c r="B61" s="22"/>
      <x:c r="C61" s="22"/>
      <x:c r="D61" s="22"/>
      <x:c r="E61" s="22"/>
      <x:c r="F61" s="28"/>
      <x:c r="G61" s="22"/>
      <x:c r="H61" s="22"/>
      <x:c r="I61" s="22"/>
      <x:c r="J61" s="28"/>
      <x:c r="K61" s="22"/>
      <x:c r="L61" s="23" t="str">
        <x:f>IF(COUNTA(A61:K61)=0,"",IF(OR(AND(E61&lt;&gt;"初回入場",E61&lt;&gt;"退場",E61&lt;&gt;"再入場"),AND(H61&lt;&gt;"仮記録",H61&lt;&gt;"照合済み",H61&lt;&gt;"競合保留"),A61="",B61="",C61="",D61="",E61="",F61="",G61="",H61="",COUNTIF($A$7:$A$106,A61)&gt;1,COUNTIFS('空欄_受付'!$C$7:$C$46,D61,'空欄_受付'!$F$7:$F$46,"有効")&lt;&gt;1,COUNTIFS('空欄_受付'!$A$7:$A$46,B61,'空欄_受付'!$B$7:$B$46,C61,'空欄_受付'!$C$7:$C$46,D61)&lt;&gt;1,AND(H61="照合済み",OR(I61="",J61="",J61&lt;F61)),AND(E61="初回入場",COUNTIFS($D$7:$D$106,D61,$E$7:$E$106,"初回入場")&gt;1)),"要確認","入力済"))</x:f>
      </x:c>
      <x:c r="M61" s="23" t="n">
        <x:f>IF(AND(L61="入力済",H61="照合済み",E61="初回入場"),1,0)</x:f>
        <x:v>0</x:v>
      </x:c>
      <x:c r="N61" s="23" t="n">
        <x:f>IF(AND(L61="入力済",H61="照合済み"),IF(OR(E61="初回入場",E61="再入場"),1,IF(E61="退場",-1,0)),0)</x:f>
        <x:v>0</x:v>
      </x:c>
      <x:c r="O61" s="23" t="n">
        <x:f>IF(AND(L61="入力済",H61="照合済み",E61="再入場"),1,0)</x:f>
        <x:v>0</x:v>
      </x:c>
    </x:row>
    <x:row r="62" ht="45" customHeight="1">
      <x:c r="A62" s="20"/>
      <x:c r="B62" s="20"/>
      <x:c r="C62" s="20"/>
      <x:c r="D62" s="20"/>
      <x:c r="E62" s="20"/>
      <x:c r="F62" s="26"/>
      <x:c r="G62" s="20"/>
      <x:c r="H62" s="20"/>
      <x:c r="I62" s="20"/>
      <x:c r="J62" s="26"/>
      <x:c r="K62" s="20"/>
      <x:c r="L62" s="4" t="str">
        <x:f>IF(COUNTA(A62:K62)=0,"",IF(OR(AND(E62&lt;&gt;"初回入場",E62&lt;&gt;"退場",E62&lt;&gt;"再入場"),AND(H62&lt;&gt;"仮記録",H62&lt;&gt;"照合済み",H62&lt;&gt;"競合保留"),A62="",B62="",C62="",D62="",E62="",F62="",G62="",H62="",COUNTIF($A$7:$A$106,A62)&gt;1,COUNTIFS('空欄_受付'!$C$7:$C$46,D62,'空欄_受付'!$F$7:$F$46,"有効")&lt;&gt;1,COUNTIFS('空欄_受付'!$A$7:$A$46,B62,'空欄_受付'!$B$7:$B$46,C62,'空欄_受付'!$C$7:$C$46,D62)&lt;&gt;1,AND(H62="照合済み",OR(I62="",J62="",J62&lt;F62)),AND(E62="初回入場",COUNTIFS($D$7:$D$106,D62,$E$7:$E$106,"初回入場")&gt;1)),"要確認","入力済"))</x:f>
      </x:c>
      <x:c r="M62" s="4" t="n">
        <x:f>IF(AND(L62="入力済",H62="照合済み",E62="初回入場"),1,0)</x:f>
        <x:v>0</x:v>
      </x:c>
      <x:c r="N62" s="4" t="n">
        <x:f>IF(AND(L62="入力済",H62="照合済み"),IF(OR(E62="初回入場",E62="再入場"),1,IF(E62="退場",-1,0)),0)</x:f>
        <x:v>0</x:v>
      </x:c>
      <x:c r="O62" s="4" t="n">
        <x:f>IF(AND(L62="入力済",H62="照合済み",E62="再入場"),1,0)</x:f>
        <x:v>0</x:v>
      </x:c>
    </x:row>
    <x:row r="63" ht="45" customHeight="1">
      <x:c r="A63" s="22"/>
      <x:c r="B63" s="22"/>
      <x:c r="C63" s="22"/>
      <x:c r="D63" s="22"/>
      <x:c r="E63" s="22"/>
      <x:c r="F63" s="28"/>
      <x:c r="G63" s="22"/>
      <x:c r="H63" s="22"/>
      <x:c r="I63" s="22"/>
      <x:c r="J63" s="28"/>
      <x:c r="K63" s="22"/>
      <x:c r="L63" s="23" t="str">
        <x:f>IF(COUNTA(A63:K63)=0,"",IF(OR(AND(E63&lt;&gt;"初回入場",E63&lt;&gt;"退場",E63&lt;&gt;"再入場"),AND(H63&lt;&gt;"仮記録",H63&lt;&gt;"照合済み",H63&lt;&gt;"競合保留"),A63="",B63="",C63="",D63="",E63="",F63="",G63="",H63="",COUNTIF($A$7:$A$106,A63)&gt;1,COUNTIFS('空欄_受付'!$C$7:$C$46,D63,'空欄_受付'!$F$7:$F$46,"有効")&lt;&gt;1,COUNTIFS('空欄_受付'!$A$7:$A$46,B63,'空欄_受付'!$B$7:$B$46,C63,'空欄_受付'!$C$7:$C$46,D63)&lt;&gt;1,AND(H63="照合済み",OR(I63="",J63="",J63&lt;F63)),AND(E63="初回入場",COUNTIFS($D$7:$D$106,D63,$E$7:$E$106,"初回入場")&gt;1)),"要確認","入力済"))</x:f>
      </x:c>
      <x:c r="M63" s="23" t="n">
        <x:f>IF(AND(L63="入力済",H63="照合済み",E63="初回入場"),1,0)</x:f>
        <x:v>0</x:v>
      </x:c>
      <x:c r="N63" s="23" t="n">
        <x:f>IF(AND(L63="入力済",H63="照合済み"),IF(OR(E63="初回入場",E63="再入場"),1,IF(E63="退場",-1,0)),0)</x:f>
        <x:v>0</x:v>
      </x:c>
      <x:c r="O63" s="23" t="n">
        <x:f>IF(AND(L63="入力済",H63="照合済み",E63="再入場"),1,0)</x:f>
        <x:v>0</x:v>
      </x:c>
    </x:row>
    <x:row r="64" ht="45" customHeight="1">
      <x:c r="A64" s="20"/>
      <x:c r="B64" s="20"/>
      <x:c r="C64" s="20"/>
      <x:c r="D64" s="20"/>
      <x:c r="E64" s="20"/>
      <x:c r="F64" s="26"/>
      <x:c r="G64" s="20"/>
      <x:c r="H64" s="20"/>
      <x:c r="I64" s="20"/>
      <x:c r="J64" s="26"/>
      <x:c r="K64" s="20"/>
      <x:c r="L64" s="4" t="str">
        <x:f>IF(COUNTA(A64:K64)=0,"",IF(OR(AND(E64&lt;&gt;"初回入場",E64&lt;&gt;"退場",E64&lt;&gt;"再入場"),AND(H64&lt;&gt;"仮記録",H64&lt;&gt;"照合済み",H64&lt;&gt;"競合保留"),A64="",B64="",C64="",D64="",E64="",F64="",G64="",H64="",COUNTIF($A$7:$A$106,A64)&gt;1,COUNTIFS('空欄_受付'!$C$7:$C$46,D64,'空欄_受付'!$F$7:$F$46,"有効")&lt;&gt;1,COUNTIFS('空欄_受付'!$A$7:$A$46,B64,'空欄_受付'!$B$7:$B$46,C64,'空欄_受付'!$C$7:$C$46,D64)&lt;&gt;1,AND(H64="照合済み",OR(I64="",J64="",J64&lt;F64)),AND(E64="初回入場",COUNTIFS($D$7:$D$106,D64,$E$7:$E$106,"初回入場")&gt;1)),"要確認","入力済"))</x:f>
      </x:c>
      <x:c r="M64" s="4" t="n">
        <x:f>IF(AND(L64="入力済",H64="照合済み",E64="初回入場"),1,0)</x:f>
        <x:v>0</x:v>
      </x:c>
      <x:c r="N64" s="4" t="n">
        <x:f>IF(AND(L64="入力済",H64="照合済み"),IF(OR(E64="初回入場",E64="再入場"),1,IF(E64="退場",-1,0)),0)</x:f>
        <x:v>0</x:v>
      </x:c>
      <x:c r="O64" s="4" t="n">
        <x:f>IF(AND(L64="入力済",H64="照合済み",E64="再入場"),1,0)</x:f>
        <x:v>0</x:v>
      </x:c>
    </x:row>
    <x:row r="65" ht="45" customHeight="1">
      <x:c r="A65" s="22"/>
      <x:c r="B65" s="22"/>
      <x:c r="C65" s="22"/>
      <x:c r="D65" s="22"/>
      <x:c r="E65" s="22"/>
      <x:c r="F65" s="28"/>
      <x:c r="G65" s="22"/>
      <x:c r="H65" s="22"/>
      <x:c r="I65" s="22"/>
      <x:c r="J65" s="28"/>
      <x:c r="K65" s="22"/>
      <x:c r="L65" s="23" t="str">
        <x:f>IF(COUNTA(A65:K65)=0,"",IF(OR(AND(E65&lt;&gt;"初回入場",E65&lt;&gt;"退場",E65&lt;&gt;"再入場"),AND(H65&lt;&gt;"仮記録",H65&lt;&gt;"照合済み",H65&lt;&gt;"競合保留"),A65="",B65="",C65="",D65="",E65="",F65="",G65="",H65="",COUNTIF($A$7:$A$106,A65)&gt;1,COUNTIFS('空欄_受付'!$C$7:$C$46,D65,'空欄_受付'!$F$7:$F$46,"有効")&lt;&gt;1,COUNTIFS('空欄_受付'!$A$7:$A$46,B65,'空欄_受付'!$B$7:$B$46,C65,'空欄_受付'!$C$7:$C$46,D65)&lt;&gt;1,AND(H65="照合済み",OR(I65="",J65="",J65&lt;F65)),AND(E65="初回入場",COUNTIFS($D$7:$D$106,D65,$E$7:$E$106,"初回入場")&gt;1)),"要確認","入力済"))</x:f>
      </x:c>
      <x:c r="M65" s="23" t="n">
        <x:f>IF(AND(L65="入力済",H65="照合済み",E65="初回入場"),1,0)</x:f>
        <x:v>0</x:v>
      </x:c>
      <x:c r="N65" s="23" t="n">
        <x:f>IF(AND(L65="入力済",H65="照合済み"),IF(OR(E65="初回入場",E65="再入場"),1,IF(E65="退場",-1,0)),0)</x:f>
        <x:v>0</x:v>
      </x:c>
      <x:c r="O65" s="23" t="n">
        <x:f>IF(AND(L65="入力済",H65="照合済み",E65="再入場"),1,0)</x:f>
        <x:v>0</x:v>
      </x:c>
    </x:row>
    <x:row r="66" ht="45" customHeight="1">
      <x:c r="A66" s="20"/>
      <x:c r="B66" s="20"/>
      <x:c r="C66" s="20"/>
      <x:c r="D66" s="20"/>
      <x:c r="E66" s="20"/>
      <x:c r="F66" s="26"/>
      <x:c r="G66" s="20"/>
      <x:c r="H66" s="20"/>
      <x:c r="I66" s="20"/>
      <x:c r="J66" s="26"/>
      <x:c r="K66" s="20"/>
      <x:c r="L66" s="4" t="str">
        <x:f>IF(COUNTA(A66:K66)=0,"",IF(OR(AND(E66&lt;&gt;"初回入場",E66&lt;&gt;"退場",E66&lt;&gt;"再入場"),AND(H66&lt;&gt;"仮記録",H66&lt;&gt;"照合済み",H66&lt;&gt;"競合保留"),A66="",B66="",C66="",D66="",E66="",F66="",G66="",H66="",COUNTIF($A$7:$A$106,A66)&gt;1,COUNTIFS('空欄_受付'!$C$7:$C$46,D66,'空欄_受付'!$F$7:$F$46,"有効")&lt;&gt;1,COUNTIFS('空欄_受付'!$A$7:$A$46,B66,'空欄_受付'!$B$7:$B$46,C66,'空欄_受付'!$C$7:$C$46,D66)&lt;&gt;1,AND(H66="照合済み",OR(I66="",J66="",J66&lt;F66)),AND(E66="初回入場",COUNTIFS($D$7:$D$106,D66,$E$7:$E$106,"初回入場")&gt;1)),"要確認","入力済"))</x:f>
      </x:c>
      <x:c r="M66" s="4" t="n">
        <x:f>IF(AND(L66="入力済",H66="照合済み",E66="初回入場"),1,0)</x:f>
        <x:v>0</x:v>
      </x:c>
      <x:c r="N66" s="4" t="n">
        <x:f>IF(AND(L66="入力済",H66="照合済み"),IF(OR(E66="初回入場",E66="再入場"),1,IF(E66="退場",-1,0)),0)</x:f>
        <x:v>0</x:v>
      </x:c>
      <x:c r="O66" s="4" t="n">
        <x:f>IF(AND(L66="入力済",H66="照合済み",E66="再入場"),1,0)</x:f>
        <x:v>0</x:v>
      </x:c>
    </x:row>
    <x:row r="67" ht="45" customHeight="1">
      <x:c r="A67" s="22"/>
      <x:c r="B67" s="22"/>
      <x:c r="C67" s="22"/>
      <x:c r="D67" s="22"/>
      <x:c r="E67" s="22"/>
      <x:c r="F67" s="28"/>
      <x:c r="G67" s="22"/>
      <x:c r="H67" s="22"/>
      <x:c r="I67" s="22"/>
      <x:c r="J67" s="28"/>
      <x:c r="K67" s="22"/>
      <x:c r="L67" s="23" t="str">
        <x:f>IF(COUNTA(A67:K67)=0,"",IF(OR(AND(E67&lt;&gt;"初回入場",E67&lt;&gt;"退場",E67&lt;&gt;"再入場"),AND(H67&lt;&gt;"仮記録",H67&lt;&gt;"照合済み",H67&lt;&gt;"競合保留"),A67="",B67="",C67="",D67="",E67="",F67="",G67="",H67="",COUNTIF($A$7:$A$106,A67)&gt;1,COUNTIFS('空欄_受付'!$C$7:$C$46,D67,'空欄_受付'!$F$7:$F$46,"有効")&lt;&gt;1,COUNTIFS('空欄_受付'!$A$7:$A$46,B67,'空欄_受付'!$B$7:$B$46,C67,'空欄_受付'!$C$7:$C$46,D67)&lt;&gt;1,AND(H67="照合済み",OR(I67="",J67="",J67&lt;F67)),AND(E67="初回入場",COUNTIFS($D$7:$D$106,D67,$E$7:$E$106,"初回入場")&gt;1)),"要確認","入力済"))</x:f>
      </x:c>
      <x:c r="M67" s="23" t="n">
        <x:f>IF(AND(L67="入力済",H67="照合済み",E67="初回入場"),1,0)</x:f>
        <x:v>0</x:v>
      </x:c>
      <x:c r="N67" s="23" t="n">
        <x:f>IF(AND(L67="入力済",H67="照合済み"),IF(OR(E67="初回入場",E67="再入場"),1,IF(E67="退場",-1,0)),0)</x:f>
        <x:v>0</x:v>
      </x:c>
      <x:c r="O67" s="23" t="n">
        <x:f>IF(AND(L67="入力済",H67="照合済み",E67="再入場"),1,0)</x:f>
        <x:v>0</x:v>
      </x:c>
    </x:row>
    <x:row r="68" ht="45" customHeight="1">
      <x:c r="A68" s="20"/>
      <x:c r="B68" s="20"/>
      <x:c r="C68" s="20"/>
      <x:c r="D68" s="20"/>
      <x:c r="E68" s="20"/>
      <x:c r="F68" s="26"/>
      <x:c r="G68" s="20"/>
      <x:c r="H68" s="20"/>
      <x:c r="I68" s="20"/>
      <x:c r="J68" s="26"/>
      <x:c r="K68" s="20"/>
      <x:c r="L68" s="4" t="str">
        <x:f>IF(COUNTA(A68:K68)=0,"",IF(OR(AND(E68&lt;&gt;"初回入場",E68&lt;&gt;"退場",E68&lt;&gt;"再入場"),AND(H68&lt;&gt;"仮記録",H68&lt;&gt;"照合済み",H68&lt;&gt;"競合保留"),A68="",B68="",C68="",D68="",E68="",F68="",G68="",H68="",COUNTIF($A$7:$A$106,A68)&gt;1,COUNTIFS('空欄_受付'!$C$7:$C$46,D68,'空欄_受付'!$F$7:$F$46,"有効")&lt;&gt;1,COUNTIFS('空欄_受付'!$A$7:$A$46,B68,'空欄_受付'!$B$7:$B$46,C68,'空欄_受付'!$C$7:$C$46,D68)&lt;&gt;1,AND(H68="照合済み",OR(I68="",J68="",J68&lt;F68)),AND(E68="初回入場",COUNTIFS($D$7:$D$106,D68,$E$7:$E$106,"初回入場")&gt;1)),"要確認","入力済"))</x:f>
      </x:c>
      <x:c r="M68" s="4" t="n">
        <x:f>IF(AND(L68="入力済",H68="照合済み",E68="初回入場"),1,0)</x:f>
        <x:v>0</x:v>
      </x:c>
      <x:c r="N68" s="4" t="n">
        <x:f>IF(AND(L68="入力済",H68="照合済み"),IF(OR(E68="初回入場",E68="再入場"),1,IF(E68="退場",-1,0)),0)</x:f>
        <x:v>0</x:v>
      </x:c>
      <x:c r="O68" s="4" t="n">
        <x:f>IF(AND(L68="入力済",H68="照合済み",E68="再入場"),1,0)</x:f>
        <x:v>0</x:v>
      </x:c>
    </x:row>
    <x:row r="69" ht="45" customHeight="1">
      <x:c r="A69" s="22"/>
      <x:c r="B69" s="22"/>
      <x:c r="C69" s="22"/>
      <x:c r="D69" s="22"/>
      <x:c r="E69" s="22"/>
      <x:c r="F69" s="28"/>
      <x:c r="G69" s="22"/>
      <x:c r="H69" s="22"/>
      <x:c r="I69" s="22"/>
      <x:c r="J69" s="28"/>
      <x:c r="K69" s="22"/>
      <x:c r="L69" s="23" t="str">
        <x:f>IF(COUNTA(A69:K69)=0,"",IF(OR(AND(E69&lt;&gt;"初回入場",E69&lt;&gt;"退場",E69&lt;&gt;"再入場"),AND(H69&lt;&gt;"仮記録",H69&lt;&gt;"照合済み",H69&lt;&gt;"競合保留"),A69="",B69="",C69="",D69="",E69="",F69="",G69="",H69="",COUNTIF($A$7:$A$106,A69)&gt;1,COUNTIFS('空欄_受付'!$C$7:$C$46,D69,'空欄_受付'!$F$7:$F$46,"有効")&lt;&gt;1,COUNTIFS('空欄_受付'!$A$7:$A$46,B69,'空欄_受付'!$B$7:$B$46,C69,'空欄_受付'!$C$7:$C$46,D69)&lt;&gt;1,AND(H69="照合済み",OR(I69="",J69="",J69&lt;F69)),AND(E69="初回入場",COUNTIFS($D$7:$D$106,D69,$E$7:$E$106,"初回入場")&gt;1)),"要確認","入力済"))</x:f>
      </x:c>
      <x:c r="M69" s="23" t="n">
        <x:f>IF(AND(L69="入力済",H69="照合済み",E69="初回入場"),1,0)</x:f>
        <x:v>0</x:v>
      </x:c>
      <x:c r="N69" s="23" t="n">
        <x:f>IF(AND(L69="入力済",H69="照合済み"),IF(OR(E69="初回入場",E69="再入場"),1,IF(E69="退場",-1,0)),0)</x:f>
        <x:v>0</x:v>
      </x:c>
      <x:c r="O69" s="23" t="n">
        <x:f>IF(AND(L69="入力済",H69="照合済み",E69="再入場"),1,0)</x:f>
        <x:v>0</x:v>
      </x:c>
    </x:row>
    <x:row r="70" ht="45" customHeight="1">
      <x:c r="A70" s="20"/>
      <x:c r="B70" s="20"/>
      <x:c r="C70" s="20"/>
      <x:c r="D70" s="20"/>
      <x:c r="E70" s="20"/>
      <x:c r="F70" s="26"/>
      <x:c r="G70" s="20"/>
      <x:c r="H70" s="20"/>
      <x:c r="I70" s="20"/>
      <x:c r="J70" s="26"/>
      <x:c r="K70" s="20"/>
      <x:c r="L70" s="4" t="str">
        <x:f>IF(COUNTA(A70:K70)=0,"",IF(OR(AND(E70&lt;&gt;"初回入場",E70&lt;&gt;"退場",E70&lt;&gt;"再入場"),AND(H70&lt;&gt;"仮記録",H70&lt;&gt;"照合済み",H70&lt;&gt;"競合保留"),A70="",B70="",C70="",D70="",E70="",F70="",G70="",H70="",COUNTIF($A$7:$A$106,A70)&gt;1,COUNTIFS('空欄_受付'!$C$7:$C$46,D70,'空欄_受付'!$F$7:$F$46,"有効")&lt;&gt;1,COUNTIFS('空欄_受付'!$A$7:$A$46,B70,'空欄_受付'!$B$7:$B$46,C70,'空欄_受付'!$C$7:$C$46,D70)&lt;&gt;1,AND(H70="照合済み",OR(I70="",J70="",J70&lt;F70)),AND(E70="初回入場",COUNTIFS($D$7:$D$106,D70,$E$7:$E$106,"初回入場")&gt;1)),"要確認","入力済"))</x:f>
      </x:c>
      <x:c r="M70" s="4" t="n">
        <x:f>IF(AND(L70="入力済",H70="照合済み",E70="初回入場"),1,0)</x:f>
        <x:v>0</x:v>
      </x:c>
      <x:c r="N70" s="4" t="n">
        <x:f>IF(AND(L70="入力済",H70="照合済み"),IF(OR(E70="初回入場",E70="再入場"),1,IF(E70="退場",-1,0)),0)</x:f>
        <x:v>0</x:v>
      </x:c>
      <x:c r="O70" s="4" t="n">
        <x:f>IF(AND(L70="入力済",H70="照合済み",E70="再入場"),1,0)</x:f>
        <x:v>0</x:v>
      </x:c>
    </x:row>
    <x:row r="71" ht="45" customHeight="1">
      <x:c r="A71" s="22"/>
      <x:c r="B71" s="22"/>
      <x:c r="C71" s="22"/>
      <x:c r="D71" s="22"/>
      <x:c r="E71" s="22"/>
      <x:c r="F71" s="28"/>
      <x:c r="G71" s="22"/>
      <x:c r="H71" s="22"/>
      <x:c r="I71" s="22"/>
      <x:c r="J71" s="28"/>
      <x:c r="K71" s="22"/>
      <x:c r="L71" s="23" t="str">
        <x:f>IF(COUNTA(A71:K71)=0,"",IF(OR(AND(E71&lt;&gt;"初回入場",E71&lt;&gt;"退場",E71&lt;&gt;"再入場"),AND(H71&lt;&gt;"仮記録",H71&lt;&gt;"照合済み",H71&lt;&gt;"競合保留"),A71="",B71="",C71="",D71="",E71="",F71="",G71="",H71="",COUNTIF($A$7:$A$106,A71)&gt;1,COUNTIFS('空欄_受付'!$C$7:$C$46,D71,'空欄_受付'!$F$7:$F$46,"有効")&lt;&gt;1,COUNTIFS('空欄_受付'!$A$7:$A$46,B71,'空欄_受付'!$B$7:$B$46,C71,'空欄_受付'!$C$7:$C$46,D71)&lt;&gt;1,AND(H71="照合済み",OR(I71="",J71="",J71&lt;F71)),AND(E71="初回入場",COUNTIFS($D$7:$D$106,D71,$E$7:$E$106,"初回入場")&gt;1)),"要確認","入力済"))</x:f>
      </x:c>
      <x:c r="M71" s="23" t="n">
        <x:f>IF(AND(L71="入力済",H71="照合済み",E71="初回入場"),1,0)</x:f>
        <x:v>0</x:v>
      </x:c>
      <x:c r="N71" s="23" t="n">
        <x:f>IF(AND(L71="入力済",H71="照合済み"),IF(OR(E71="初回入場",E71="再入場"),1,IF(E71="退場",-1,0)),0)</x:f>
        <x:v>0</x:v>
      </x:c>
      <x:c r="O71" s="23" t="n">
        <x:f>IF(AND(L71="入力済",H71="照合済み",E71="再入場"),1,0)</x:f>
        <x:v>0</x:v>
      </x:c>
    </x:row>
    <x:row r="72" ht="45" customHeight="1">
      <x:c r="A72" s="20"/>
      <x:c r="B72" s="20"/>
      <x:c r="C72" s="20"/>
      <x:c r="D72" s="20"/>
      <x:c r="E72" s="20"/>
      <x:c r="F72" s="26"/>
      <x:c r="G72" s="20"/>
      <x:c r="H72" s="20"/>
      <x:c r="I72" s="20"/>
      <x:c r="J72" s="26"/>
      <x:c r="K72" s="20"/>
      <x:c r="L72" s="4" t="str">
        <x:f>IF(COUNTA(A72:K72)=0,"",IF(OR(AND(E72&lt;&gt;"初回入場",E72&lt;&gt;"退場",E72&lt;&gt;"再入場"),AND(H72&lt;&gt;"仮記録",H72&lt;&gt;"照合済み",H72&lt;&gt;"競合保留"),A72="",B72="",C72="",D72="",E72="",F72="",G72="",H72="",COUNTIF($A$7:$A$106,A72)&gt;1,COUNTIFS('空欄_受付'!$C$7:$C$46,D72,'空欄_受付'!$F$7:$F$46,"有効")&lt;&gt;1,COUNTIFS('空欄_受付'!$A$7:$A$46,B72,'空欄_受付'!$B$7:$B$46,C72,'空欄_受付'!$C$7:$C$46,D72)&lt;&gt;1,AND(H72="照合済み",OR(I72="",J72="",J72&lt;F72)),AND(E72="初回入場",COUNTIFS($D$7:$D$106,D72,$E$7:$E$106,"初回入場")&gt;1)),"要確認","入力済"))</x:f>
      </x:c>
      <x:c r="M72" s="4" t="n">
        <x:f>IF(AND(L72="入力済",H72="照合済み",E72="初回入場"),1,0)</x:f>
        <x:v>0</x:v>
      </x:c>
      <x:c r="N72" s="4" t="n">
        <x:f>IF(AND(L72="入力済",H72="照合済み"),IF(OR(E72="初回入場",E72="再入場"),1,IF(E72="退場",-1,0)),0)</x:f>
        <x:v>0</x:v>
      </x:c>
      <x:c r="O72" s="4" t="n">
        <x:f>IF(AND(L72="入力済",H72="照合済み",E72="再入場"),1,0)</x:f>
        <x:v>0</x:v>
      </x:c>
    </x:row>
    <x:row r="73" ht="45" customHeight="1">
      <x:c r="A73" s="22"/>
      <x:c r="B73" s="22"/>
      <x:c r="C73" s="22"/>
      <x:c r="D73" s="22"/>
      <x:c r="E73" s="22"/>
      <x:c r="F73" s="28"/>
      <x:c r="G73" s="22"/>
      <x:c r="H73" s="22"/>
      <x:c r="I73" s="22"/>
      <x:c r="J73" s="28"/>
      <x:c r="K73" s="22"/>
      <x:c r="L73" s="23" t="str">
        <x:f>IF(COUNTA(A73:K73)=0,"",IF(OR(AND(E73&lt;&gt;"初回入場",E73&lt;&gt;"退場",E73&lt;&gt;"再入場"),AND(H73&lt;&gt;"仮記録",H73&lt;&gt;"照合済み",H73&lt;&gt;"競合保留"),A73="",B73="",C73="",D73="",E73="",F73="",G73="",H73="",COUNTIF($A$7:$A$106,A73)&gt;1,COUNTIFS('空欄_受付'!$C$7:$C$46,D73,'空欄_受付'!$F$7:$F$46,"有効")&lt;&gt;1,COUNTIFS('空欄_受付'!$A$7:$A$46,B73,'空欄_受付'!$B$7:$B$46,C73,'空欄_受付'!$C$7:$C$46,D73)&lt;&gt;1,AND(H73="照合済み",OR(I73="",J73="",J73&lt;F73)),AND(E73="初回入場",COUNTIFS($D$7:$D$106,D73,$E$7:$E$106,"初回入場")&gt;1)),"要確認","入力済"))</x:f>
      </x:c>
      <x:c r="M73" s="23" t="n">
        <x:f>IF(AND(L73="入力済",H73="照合済み",E73="初回入場"),1,0)</x:f>
        <x:v>0</x:v>
      </x:c>
      <x:c r="N73" s="23" t="n">
        <x:f>IF(AND(L73="入力済",H73="照合済み"),IF(OR(E73="初回入場",E73="再入場"),1,IF(E73="退場",-1,0)),0)</x:f>
        <x:v>0</x:v>
      </x:c>
      <x:c r="O73" s="23" t="n">
        <x:f>IF(AND(L73="入力済",H73="照合済み",E73="再入場"),1,0)</x:f>
        <x:v>0</x:v>
      </x:c>
    </x:row>
    <x:row r="74" ht="45" customHeight="1">
      <x:c r="A74" s="20"/>
      <x:c r="B74" s="20"/>
      <x:c r="C74" s="20"/>
      <x:c r="D74" s="20"/>
      <x:c r="E74" s="20"/>
      <x:c r="F74" s="26"/>
      <x:c r="G74" s="20"/>
      <x:c r="H74" s="20"/>
      <x:c r="I74" s="20"/>
      <x:c r="J74" s="26"/>
      <x:c r="K74" s="20"/>
      <x:c r="L74" s="4" t="str">
        <x:f>IF(COUNTA(A74:K74)=0,"",IF(OR(AND(E74&lt;&gt;"初回入場",E74&lt;&gt;"退場",E74&lt;&gt;"再入場"),AND(H74&lt;&gt;"仮記録",H74&lt;&gt;"照合済み",H74&lt;&gt;"競合保留"),A74="",B74="",C74="",D74="",E74="",F74="",G74="",H74="",COUNTIF($A$7:$A$106,A74)&gt;1,COUNTIFS('空欄_受付'!$C$7:$C$46,D74,'空欄_受付'!$F$7:$F$46,"有効")&lt;&gt;1,COUNTIFS('空欄_受付'!$A$7:$A$46,B74,'空欄_受付'!$B$7:$B$46,C74,'空欄_受付'!$C$7:$C$46,D74)&lt;&gt;1,AND(H74="照合済み",OR(I74="",J74="",J74&lt;F74)),AND(E74="初回入場",COUNTIFS($D$7:$D$106,D74,$E$7:$E$106,"初回入場")&gt;1)),"要確認","入力済"))</x:f>
      </x:c>
      <x:c r="M74" s="4" t="n">
        <x:f>IF(AND(L74="入力済",H74="照合済み",E74="初回入場"),1,0)</x:f>
        <x:v>0</x:v>
      </x:c>
      <x:c r="N74" s="4" t="n">
        <x:f>IF(AND(L74="入力済",H74="照合済み"),IF(OR(E74="初回入場",E74="再入場"),1,IF(E74="退場",-1,0)),0)</x:f>
        <x:v>0</x:v>
      </x:c>
      <x:c r="O74" s="4" t="n">
        <x:f>IF(AND(L74="入力済",H74="照合済み",E74="再入場"),1,0)</x:f>
        <x:v>0</x:v>
      </x:c>
    </x:row>
    <x:row r="75" ht="45" customHeight="1">
      <x:c r="A75" s="22"/>
      <x:c r="B75" s="22"/>
      <x:c r="C75" s="22"/>
      <x:c r="D75" s="22"/>
      <x:c r="E75" s="22"/>
      <x:c r="F75" s="28"/>
      <x:c r="G75" s="22"/>
      <x:c r="H75" s="22"/>
      <x:c r="I75" s="22"/>
      <x:c r="J75" s="28"/>
      <x:c r="K75" s="22"/>
      <x:c r="L75" s="23" t="str">
        <x:f>IF(COUNTA(A75:K75)=0,"",IF(OR(AND(E75&lt;&gt;"初回入場",E75&lt;&gt;"退場",E75&lt;&gt;"再入場"),AND(H75&lt;&gt;"仮記録",H75&lt;&gt;"照合済み",H75&lt;&gt;"競合保留"),A75="",B75="",C75="",D75="",E75="",F75="",G75="",H75="",COUNTIF($A$7:$A$106,A75)&gt;1,COUNTIFS('空欄_受付'!$C$7:$C$46,D75,'空欄_受付'!$F$7:$F$46,"有効")&lt;&gt;1,COUNTIFS('空欄_受付'!$A$7:$A$46,B75,'空欄_受付'!$B$7:$B$46,C75,'空欄_受付'!$C$7:$C$46,D75)&lt;&gt;1,AND(H75="照合済み",OR(I75="",J75="",J75&lt;F75)),AND(E75="初回入場",COUNTIFS($D$7:$D$106,D75,$E$7:$E$106,"初回入場")&gt;1)),"要確認","入力済"))</x:f>
      </x:c>
      <x:c r="M75" s="23" t="n">
        <x:f>IF(AND(L75="入力済",H75="照合済み",E75="初回入場"),1,0)</x:f>
        <x:v>0</x:v>
      </x:c>
      <x:c r="N75" s="23" t="n">
        <x:f>IF(AND(L75="入力済",H75="照合済み"),IF(OR(E75="初回入場",E75="再入場"),1,IF(E75="退場",-1,0)),0)</x:f>
        <x:v>0</x:v>
      </x:c>
      <x:c r="O75" s="23" t="n">
        <x:f>IF(AND(L75="入力済",H75="照合済み",E75="再入場"),1,0)</x:f>
        <x:v>0</x:v>
      </x:c>
    </x:row>
    <x:row r="76" ht="45" customHeight="1">
      <x:c r="A76" s="20"/>
      <x:c r="B76" s="20"/>
      <x:c r="C76" s="20"/>
      <x:c r="D76" s="20"/>
      <x:c r="E76" s="20"/>
      <x:c r="F76" s="26"/>
      <x:c r="G76" s="20"/>
      <x:c r="H76" s="20"/>
      <x:c r="I76" s="20"/>
      <x:c r="J76" s="26"/>
      <x:c r="K76" s="20"/>
      <x:c r="L76" s="4" t="str">
        <x:f>IF(COUNTA(A76:K76)=0,"",IF(OR(AND(E76&lt;&gt;"初回入場",E76&lt;&gt;"退場",E76&lt;&gt;"再入場"),AND(H76&lt;&gt;"仮記録",H76&lt;&gt;"照合済み",H76&lt;&gt;"競合保留"),A76="",B76="",C76="",D76="",E76="",F76="",G76="",H76="",COUNTIF($A$7:$A$106,A76)&gt;1,COUNTIFS('空欄_受付'!$C$7:$C$46,D76,'空欄_受付'!$F$7:$F$46,"有効")&lt;&gt;1,COUNTIFS('空欄_受付'!$A$7:$A$46,B76,'空欄_受付'!$B$7:$B$46,C76,'空欄_受付'!$C$7:$C$46,D76)&lt;&gt;1,AND(H76="照合済み",OR(I76="",J76="",J76&lt;F76)),AND(E76="初回入場",COUNTIFS($D$7:$D$106,D76,$E$7:$E$106,"初回入場")&gt;1)),"要確認","入力済"))</x:f>
      </x:c>
      <x:c r="M76" s="4" t="n">
        <x:f>IF(AND(L76="入力済",H76="照合済み",E76="初回入場"),1,0)</x:f>
        <x:v>0</x:v>
      </x:c>
      <x:c r="N76" s="4" t="n">
        <x:f>IF(AND(L76="入力済",H76="照合済み"),IF(OR(E76="初回入場",E76="再入場"),1,IF(E76="退場",-1,0)),0)</x:f>
        <x:v>0</x:v>
      </x:c>
      <x:c r="O76" s="4" t="n">
        <x:f>IF(AND(L76="入力済",H76="照合済み",E76="再入場"),1,0)</x:f>
        <x:v>0</x:v>
      </x:c>
    </x:row>
    <x:row r="77" ht="45" customHeight="1">
      <x:c r="A77" s="22"/>
      <x:c r="B77" s="22"/>
      <x:c r="C77" s="22"/>
      <x:c r="D77" s="22"/>
      <x:c r="E77" s="22"/>
      <x:c r="F77" s="28"/>
      <x:c r="G77" s="22"/>
      <x:c r="H77" s="22"/>
      <x:c r="I77" s="22"/>
      <x:c r="J77" s="28"/>
      <x:c r="K77" s="22"/>
      <x:c r="L77" s="23" t="str">
        <x:f>IF(COUNTA(A77:K77)=0,"",IF(OR(AND(E77&lt;&gt;"初回入場",E77&lt;&gt;"退場",E77&lt;&gt;"再入場"),AND(H77&lt;&gt;"仮記録",H77&lt;&gt;"照合済み",H77&lt;&gt;"競合保留"),A77="",B77="",C77="",D77="",E77="",F77="",G77="",H77="",COUNTIF($A$7:$A$106,A77)&gt;1,COUNTIFS('空欄_受付'!$C$7:$C$46,D77,'空欄_受付'!$F$7:$F$46,"有効")&lt;&gt;1,COUNTIFS('空欄_受付'!$A$7:$A$46,B77,'空欄_受付'!$B$7:$B$46,C77,'空欄_受付'!$C$7:$C$46,D77)&lt;&gt;1,AND(H77="照合済み",OR(I77="",J77="",J77&lt;F77)),AND(E77="初回入場",COUNTIFS($D$7:$D$106,D77,$E$7:$E$106,"初回入場")&gt;1)),"要確認","入力済"))</x:f>
      </x:c>
      <x:c r="M77" s="23" t="n">
        <x:f>IF(AND(L77="入力済",H77="照合済み",E77="初回入場"),1,0)</x:f>
        <x:v>0</x:v>
      </x:c>
      <x:c r="N77" s="23" t="n">
        <x:f>IF(AND(L77="入力済",H77="照合済み"),IF(OR(E77="初回入場",E77="再入場"),1,IF(E77="退場",-1,0)),0)</x:f>
        <x:v>0</x:v>
      </x:c>
      <x:c r="O77" s="23" t="n">
        <x:f>IF(AND(L77="入力済",H77="照合済み",E77="再入場"),1,0)</x:f>
        <x:v>0</x:v>
      </x:c>
    </x:row>
    <x:row r="78" ht="45" customHeight="1">
      <x:c r="A78" s="20"/>
      <x:c r="B78" s="20"/>
      <x:c r="C78" s="20"/>
      <x:c r="D78" s="20"/>
      <x:c r="E78" s="20"/>
      <x:c r="F78" s="26"/>
      <x:c r="G78" s="20"/>
      <x:c r="H78" s="20"/>
      <x:c r="I78" s="20"/>
      <x:c r="J78" s="26"/>
      <x:c r="K78" s="20"/>
      <x:c r="L78" s="4" t="str">
        <x:f>IF(COUNTA(A78:K78)=0,"",IF(OR(AND(E78&lt;&gt;"初回入場",E78&lt;&gt;"退場",E78&lt;&gt;"再入場"),AND(H78&lt;&gt;"仮記録",H78&lt;&gt;"照合済み",H78&lt;&gt;"競合保留"),A78="",B78="",C78="",D78="",E78="",F78="",G78="",H78="",COUNTIF($A$7:$A$106,A78)&gt;1,COUNTIFS('空欄_受付'!$C$7:$C$46,D78,'空欄_受付'!$F$7:$F$46,"有効")&lt;&gt;1,COUNTIFS('空欄_受付'!$A$7:$A$46,B78,'空欄_受付'!$B$7:$B$46,C78,'空欄_受付'!$C$7:$C$46,D78)&lt;&gt;1,AND(H78="照合済み",OR(I78="",J78="",J78&lt;F78)),AND(E78="初回入場",COUNTIFS($D$7:$D$106,D78,$E$7:$E$106,"初回入場")&gt;1)),"要確認","入力済"))</x:f>
      </x:c>
      <x:c r="M78" s="4" t="n">
        <x:f>IF(AND(L78="入力済",H78="照合済み",E78="初回入場"),1,0)</x:f>
        <x:v>0</x:v>
      </x:c>
      <x:c r="N78" s="4" t="n">
        <x:f>IF(AND(L78="入力済",H78="照合済み"),IF(OR(E78="初回入場",E78="再入場"),1,IF(E78="退場",-1,0)),0)</x:f>
        <x:v>0</x:v>
      </x:c>
      <x:c r="O78" s="4" t="n">
        <x:f>IF(AND(L78="入力済",H78="照合済み",E78="再入場"),1,0)</x:f>
        <x:v>0</x:v>
      </x:c>
    </x:row>
    <x:row r="79" ht="45" customHeight="1">
      <x:c r="A79" s="22"/>
      <x:c r="B79" s="22"/>
      <x:c r="C79" s="22"/>
      <x:c r="D79" s="22"/>
      <x:c r="E79" s="22"/>
      <x:c r="F79" s="28"/>
      <x:c r="G79" s="22"/>
      <x:c r="H79" s="22"/>
      <x:c r="I79" s="22"/>
      <x:c r="J79" s="28"/>
      <x:c r="K79" s="22"/>
      <x:c r="L79" s="23" t="str">
        <x:f>IF(COUNTA(A79:K79)=0,"",IF(OR(AND(E79&lt;&gt;"初回入場",E79&lt;&gt;"退場",E79&lt;&gt;"再入場"),AND(H79&lt;&gt;"仮記録",H79&lt;&gt;"照合済み",H79&lt;&gt;"競合保留"),A79="",B79="",C79="",D79="",E79="",F79="",G79="",H79="",COUNTIF($A$7:$A$106,A79)&gt;1,COUNTIFS('空欄_受付'!$C$7:$C$46,D79,'空欄_受付'!$F$7:$F$46,"有効")&lt;&gt;1,COUNTIFS('空欄_受付'!$A$7:$A$46,B79,'空欄_受付'!$B$7:$B$46,C79,'空欄_受付'!$C$7:$C$46,D79)&lt;&gt;1,AND(H79="照合済み",OR(I79="",J79="",J79&lt;F79)),AND(E79="初回入場",COUNTIFS($D$7:$D$106,D79,$E$7:$E$106,"初回入場")&gt;1)),"要確認","入力済"))</x:f>
      </x:c>
      <x:c r="M79" s="23" t="n">
        <x:f>IF(AND(L79="入力済",H79="照合済み",E79="初回入場"),1,0)</x:f>
        <x:v>0</x:v>
      </x:c>
      <x:c r="N79" s="23" t="n">
        <x:f>IF(AND(L79="入力済",H79="照合済み"),IF(OR(E79="初回入場",E79="再入場"),1,IF(E79="退場",-1,0)),0)</x:f>
        <x:v>0</x:v>
      </x:c>
      <x:c r="O79" s="23" t="n">
        <x:f>IF(AND(L79="入力済",H79="照合済み",E79="再入場"),1,0)</x:f>
        <x:v>0</x:v>
      </x:c>
    </x:row>
    <x:row r="80" ht="45" customHeight="1">
      <x:c r="A80" s="20"/>
      <x:c r="B80" s="20"/>
      <x:c r="C80" s="20"/>
      <x:c r="D80" s="20"/>
      <x:c r="E80" s="20"/>
      <x:c r="F80" s="26"/>
      <x:c r="G80" s="20"/>
      <x:c r="H80" s="20"/>
      <x:c r="I80" s="20"/>
      <x:c r="J80" s="26"/>
      <x:c r="K80" s="20"/>
      <x:c r="L80" s="4" t="str">
        <x:f>IF(COUNTA(A80:K80)=0,"",IF(OR(AND(E80&lt;&gt;"初回入場",E80&lt;&gt;"退場",E80&lt;&gt;"再入場"),AND(H80&lt;&gt;"仮記録",H80&lt;&gt;"照合済み",H80&lt;&gt;"競合保留"),A80="",B80="",C80="",D80="",E80="",F80="",G80="",H80="",COUNTIF($A$7:$A$106,A80)&gt;1,COUNTIFS('空欄_受付'!$C$7:$C$46,D80,'空欄_受付'!$F$7:$F$46,"有効")&lt;&gt;1,COUNTIFS('空欄_受付'!$A$7:$A$46,B80,'空欄_受付'!$B$7:$B$46,C80,'空欄_受付'!$C$7:$C$46,D80)&lt;&gt;1,AND(H80="照合済み",OR(I80="",J80="",J80&lt;F80)),AND(E80="初回入場",COUNTIFS($D$7:$D$106,D80,$E$7:$E$106,"初回入場")&gt;1)),"要確認","入力済"))</x:f>
      </x:c>
      <x:c r="M80" s="4" t="n">
        <x:f>IF(AND(L80="入力済",H80="照合済み",E80="初回入場"),1,0)</x:f>
        <x:v>0</x:v>
      </x:c>
      <x:c r="N80" s="4" t="n">
        <x:f>IF(AND(L80="入力済",H80="照合済み"),IF(OR(E80="初回入場",E80="再入場"),1,IF(E80="退場",-1,0)),0)</x:f>
        <x:v>0</x:v>
      </x:c>
      <x:c r="O80" s="4" t="n">
        <x:f>IF(AND(L80="入力済",H80="照合済み",E80="再入場"),1,0)</x:f>
        <x:v>0</x:v>
      </x:c>
    </x:row>
    <x:row r="81" ht="45" customHeight="1">
      <x:c r="A81" s="22"/>
      <x:c r="B81" s="22"/>
      <x:c r="C81" s="22"/>
      <x:c r="D81" s="22"/>
      <x:c r="E81" s="22"/>
      <x:c r="F81" s="28"/>
      <x:c r="G81" s="22"/>
      <x:c r="H81" s="22"/>
      <x:c r="I81" s="22"/>
      <x:c r="J81" s="28"/>
      <x:c r="K81" s="22"/>
      <x:c r="L81" s="23" t="str">
        <x:f>IF(COUNTA(A81:K81)=0,"",IF(OR(AND(E81&lt;&gt;"初回入場",E81&lt;&gt;"退場",E81&lt;&gt;"再入場"),AND(H81&lt;&gt;"仮記録",H81&lt;&gt;"照合済み",H81&lt;&gt;"競合保留"),A81="",B81="",C81="",D81="",E81="",F81="",G81="",H81="",COUNTIF($A$7:$A$106,A81)&gt;1,COUNTIFS('空欄_受付'!$C$7:$C$46,D81,'空欄_受付'!$F$7:$F$46,"有効")&lt;&gt;1,COUNTIFS('空欄_受付'!$A$7:$A$46,B81,'空欄_受付'!$B$7:$B$46,C81,'空欄_受付'!$C$7:$C$46,D81)&lt;&gt;1,AND(H81="照合済み",OR(I81="",J81="",J81&lt;F81)),AND(E81="初回入場",COUNTIFS($D$7:$D$106,D81,$E$7:$E$106,"初回入場")&gt;1)),"要確認","入力済"))</x:f>
      </x:c>
      <x:c r="M81" s="23" t="n">
        <x:f>IF(AND(L81="入力済",H81="照合済み",E81="初回入場"),1,0)</x:f>
        <x:v>0</x:v>
      </x:c>
      <x:c r="N81" s="23" t="n">
        <x:f>IF(AND(L81="入力済",H81="照合済み"),IF(OR(E81="初回入場",E81="再入場"),1,IF(E81="退場",-1,0)),0)</x:f>
        <x:v>0</x:v>
      </x:c>
      <x:c r="O81" s="23" t="n">
        <x:f>IF(AND(L81="入力済",H81="照合済み",E81="再入場"),1,0)</x:f>
        <x:v>0</x:v>
      </x:c>
    </x:row>
    <x:row r="82" ht="45" customHeight="1">
      <x:c r="A82" s="20"/>
      <x:c r="B82" s="20"/>
      <x:c r="C82" s="20"/>
      <x:c r="D82" s="20"/>
      <x:c r="E82" s="20"/>
      <x:c r="F82" s="26"/>
      <x:c r="G82" s="20"/>
      <x:c r="H82" s="20"/>
      <x:c r="I82" s="20"/>
      <x:c r="J82" s="26"/>
      <x:c r="K82" s="20"/>
      <x:c r="L82" s="4" t="str">
        <x:f>IF(COUNTA(A82:K82)=0,"",IF(OR(AND(E82&lt;&gt;"初回入場",E82&lt;&gt;"退場",E82&lt;&gt;"再入場"),AND(H82&lt;&gt;"仮記録",H82&lt;&gt;"照合済み",H82&lt;&gt;"競合保留"),A82="",B82="",C82="",D82="",E82="",F82="",G82="",H82="",COUNTIF($A$7:$A$106,A82)&gt;1,COUNTIFS('空欄_受付'!$C$7:$C$46,D82,'空欄_受付'!$F$7:$F$46,"有効")&lt;&gt;1,COUNTIFS('空欄_受付'!$A$7:$A$46,B82,'空欄_受付'!$B$7:$B$46,C82,'空欄_受付'!$C$7:$C$46,D82)&lt;&gt;1,AND(H82="照合済み",OR(I82="",J82="",J82&lt;F82)),AND(E82="初回入場",COUNTIFS($D$7:$D$106,D82,$E$7:$E$106,"初回入場")&gt;1)),"要確認","入力済"))</x:f>
      </x:c>
      <x:c r="M82" s="4" t="n">
        <x:f>IF(AND(L82="入力済",H82="照合済み",E82="初回入場"),1,0)</x:f>
        <x:v>0</x:v>
      </x:c>
      <x:c r="N82" s="4" t="n">
        <x:f>IF(AND(L82="入力済",H82="照合済み"),IF(OR(E82="初回入場",E82="再入場"),1,IF(E82="退場",-1,0)),0)</x:f>
        <x:v>0</x:v>
      </x:c>
      <x:c r="O82" s="4" t="n">
        <x:f>IF(AND(L82="入力済",H82="照合済み",E82="再入場"),1,0)</x:f>
        <x:v>0</x:v>
      </x:c>
    </x:row>
    <x:row r="83" ht="45" customHeight="1">
      <x:c r="A83" s="22"/>
      <x:c r="B83" s="22"/>
      <x:c r="C83" s="22"/>
      <x:c r="D83" s="22"/>
      <x:c r="E83" s="22"/>
      <x:c r="F83" s="28"/>
      <x:c r="G83" s="22"/>
      <x:c r="H83" s="22"/>
      <x:c r="I83" s="22"/>
      <x:c r="J83" s="28"/>
      <x:c r="K83" s="22"/>
      <x:c r="L83" s="23" t="str">
        <x:f>IF(COUNTA(A83:K83)=0,"",IF(OR(AND(E83&lt;&gt;"初回入場",E83&lt;&gt;"退場",E83&lt;&gt;"再入場"),AND(H83&lt;&gt;"仮記録",H83&lt;&gt;"照合済み",H83&lt;&gt;"競合保留"),A83="",B83="",C83="",D83="",E83="",F83="",G83="",H83="",COUNTIF($A$7:$A$106,A83)&gt;1,COUNTIFS('空欄_受付'!$C$7:$C$46,D83,'空欄_受付'!$F$7:$F$46,"有効")&lt;&gt;1,COUNTIFS('空欄_受付'!$A$7:$A$46,B83,'空欄_受付'!$B$7:$B$46,C83,'空欄_受付'!$C$7:$C$46,D83)&lt;&gt;1,AND(H83="照合済み",OR(I83="",J83="",J83&lt;F83)),AND(E83="初回入場",COUNTIFS($D$7:$D$106,D83,$E$7:$E$106,"初回入場")&gt;1)),"要確認","入力済"))</x:f>
      </x:c>
      <x:c r="M83" s="23" t="n">
        <x:f>IF(AND(L83="入力済",H83="照合済み",E83="初回入場"),1,0)</x:f>
        <x:v>0</x:v>
      </x:c>
      <x:c r="N83" s="23" t="n">
        <x:f>IF(AND(L83="入力済",H83="照合済み"),IF(OR(E83="初回入場",E83="再入場"),1,IF(E83="退場",-1,0)),0)</x:f>
        <x:v>0</x:v>
      </x:c>
      <x:c r="O83" s="23" t="n">
        <x:f>IF(AND(L83="入力済",H83="照合済み",E83="再入場"),1,0)</x:f>
        <x:v>0</x:v>
      </x:c>
    </x:row>
    <x:row r="84" ht="45" customHeight="1">
      <x:c r="A84" s="20"/>
      <x:c r="B84" s="20"/>
      <x:c r="C84" s="20"/>
      <x:c r="D84" s="20"/>
      <x:c r="E84" s="20"/>
      <x:c r="F84" s="26"/>
      <x:c r="G84" s="20"/>
      <x:c r="H84" s="20"/>
      <x:c r="I84" s="20"/>
      <x:c r="J84" s="26"/>
      <x:c r="K84" s="20"/>
      <x:c r="L84" s="4" t="str">
        <x:f>IF(COUNTA(A84:K84)=0,"",IF(OR(AND(E84&lt;&gt;"初回入場",E84&lt;&gt;"退場",E84&lt;&gt;"再入場"),AND(H84&lt;&gt;"仮記録",H84&lt;&gt;"照合済み",H84&lt;&gt;"競合保留"),A84="",B84="",C84="",D84="",E84="",F84="",G84="",H84="",COUNTIF($A$7:$A$106,A84)&gt;1,COUNTIFS('空欄_受付'!$C$7:$C$46,D84,'空欄_受付'!$F$7:$F$46,"有効")&lt;&gt;1,COUNTIFS('空欄_受付'!$A$7:$A$46,B84,'空欄_受付'!$B$7:$B$46,C84,'空欄_受付'!$C$7:$C$46,D84)&lt;&gt;1,AND(H84="照合済み",OR(I84="",J84="",J84&lt;F84)),AND(E84="初回入場",COUNTIFS($D$7:$D$106,D84,$E$7:$E$106,"初回入場")&gt;1)),"要確認","入力済"))</x:f>
      </x:c>
      <x:c r="M84" s="4" t="n">
        <x:f>IF(AND(L84="入力済",H84="照合済み",E84="初回入場"),1,0)</x:f>
        <x:v>0</x:v>
      </x:c>
      <x:c r="N84" s="4" t="n">
        <x:f>IF(AND(L84="入力済",H84="照合済み"),IF(OR(E84="初回入場",E84="再入場"),1,IF(E84="退場",-1,0)),0)</x:f>
        <x:v>0</x:v>
      </x:c>
      <x:c r="O84" s="4" t="n">
        <x:f>IF(AND(L84="入力済",H84="照合済み",E84="再入場"),1,0)</x:f>
        <x:v>0</x:v>
      </x:c>
    </x:row>
    <x:row r="85" ht="45" customHeight="1">
      <x:c r="A85" s="22"/>
      <x:c r="B85" s="22"/>
      <x:c r="C85" s="22"/>
      <x:c r="D85" s="22"/>
      <x:c r="E85" s="22"/>
      <x:c r="F85" s="28"/>
      <x:c r="G85" s="22"/>
      <x:c r="H85" s="22"/>
      <x:c r="I85" s="22"/>
      <x:c r="J85" s="28"/>
      <x:c r="K85" s="22"/>
      <x:c r="L85" s="23" t="str">
        <x:f>IF(COUNTA(A85:K85)=0,"",IF(OR(AND(E85&lt;&gt;"初回入場",E85&lt;&gt;"退場",E85&lt;&gt;"再入場"),AND(H85&lt;&gt;"仮記録",H85&lt;&gt;"照合済み",H85&lt;&gt;"競合保留"),A85="",B85="",C85="",D85="",E85="",F85="",G85="",H85="",COUNTIF($A$7:$A$106,A85)&gt;1,COUNTIFS('空欄_受付'!$C$7:$C$46,D85,'空欄_受付'!$F$7:$F$46,"有効")&lt;&gt;1,COUNTIFS('空欄_受付'!$A$7:$A$46,B85,'空欄_受付'!$B$7:$B$46,C85,'空欄_受付'!$C$7:$C$46,D85)&lt;&gt;1,AND(H85="照合済み",OR(I85="",J85="",J85&lt;F85)),AND(E85="初回入場",COUNTIFS($D$7:$D$106,D85,$E$7:$E$106,"初回入場")&gt;1)),"要確認","入力済"))</x:f>
      </x:c>
      <x:c r="M85" s="23" t="n">
        <x:f>IF(AND(L85="入力済",H85="照合済み",E85="初回入場"),1,0)</x:f>
        <x:v>0</x:v>
      </x:c>
      <x:c r="N85" s="23" t="n">
        <x:f>IF(AND(L85="入力済",H85="照合済み"),IF(OR(E85="初回入場",E85="再入場"),1,IF(E85="退場",-1,0)),0)</x:f>
        <x:v>0</x:v>
      </x:c>
      <x:c r="O85" s="23" t="n">
        <x:f>IF(AND(L85="入力済",H85="照合済み",E85="再入場"),1,0)</x:f>
        <x:v>0</x:v>
      </x:c>
    </x:row>
    <x:row r="86" ht="45" customHeight="1">
      <x:c r="A86" s="20"/>
      <x:c r="B86" s="20"/>
      <x:c r="C86" s="20"/>
      <x:c r="D86" s="20"/>
      <x:c r="E86" s="20"/>
      <x:c r="F86" s="26"/>
      <x:c r="G86" s="20"/>
      <x:c r="H86" s="20"/>
      <x:c r="I86" s="20"/>
      <x:c r="J86" s="26"/>
      <x:c r="K86" s="20"/>
      <x:c r="L86" s="4" t="str">
        <x:f>IF(COUNTA(A86:K86)=0,"",IF(OR(AND(E86&lt;&gt;"初回入場",E86&lt;&gt;"退場",E86&lt;&gt;"再入場"),AND(H86&lt;&gt;"仮記録",H86&lt;&gt;"照合済み",H86&lt;&gt;"競合保留"),A86="",B86="",C86="",D86="",E86="",F86="",G86="",H86="",COUNTIF($A$7:$A$106,A86)&gt;1,COUNTIFS('空欄_受付'!$C$7:$C$46,D86,'空欄_受付'!$F$7:$F$46,"有効")&lt;&gt;1,COUNTIFS('空欄_受付'!$A$7:$A$46,B86,'空欄_受付'!$B$7:$B$46,C86,'空欄_受付'!$C$7:$C$46,D86)&lt;&gt;1,AND(H86="照合済み",OR(I86="",J86="",J86&lt;F86)),AND(E86="初回入場",COUNTIFS($D$7:$D$106,D86,$E$7:$E$106,"初回入場")&gt;1)),"要確認","入力済"))</x:f>
      </x:c>
      <x:c r="M86" s="4" t="n">
        <x:f>IF(AND(L86="入力済",H86="照合済み",E86="初回入場"),1,0)</x:f>
        <x:v>0</x:v>
      </x:c>
      <x:c r="N86" s="4" t="n">
        <x:f>IF(AND(L86="入力済",H86="照合済み"),IF(OR(E86="初回入場",E86="再入場"),1,IF(E86="退場",-1,0)),0)</x:f>
        <x:v>0</x:v>
      </x:c>
      <x:c r="O86" s="4" t="n">
        <x:f>IF(AND(L86="入力済",H86="照合済み",E86="再入場"),1,0)</x:f>
        <x:v>0</x:v>
      </x:c>
    </x:row>
    <x:row r="87" ht="45" customHeight="1">
      <x:c r="A87" s="22"/>
      <x:c r="B87" s="22"/>
      <x:c r="C87" s="22"/>
      <x:c r="D87" s="22"/>
      <x:c r="E87" s="22"/>
      <x:c r="F87" s="28"/>
      <x:c r="G87" s="22"/>
      <x:c r="H87" s="22"/>
      <x:c r="I87" s="22"/>
      <x:c r="J87" s="28"/>
      <x:c r="K87" s="22"/>
      <x:c r="L87" s="23" t="str">
        <x:f>IF(COUNTA(A87:K87)=0,"",IF(OR(AND(E87&lt;&gt;"初回入場",E87&lt;&gt;"退場",E87&lt;&gt;"再入場"),AND(H87&lt;&gt;"仮記録",H87&lt;&gt;"照合済み",H87&lt;&gt;"競合保留"),A87="",B87="",C87="",D87="",E87="",F87="",G87="",H87="",COUNTIF($A$7:$A$106,A87)&gt;1,COUNTIFS('空欄_受付'!$C$7:$C$46,D87,'空欄_受付'!$F$7:$F$46,"有効")&lt;&gt;1,COUNTIFS('空欄_受付'!$A$7:$A$46,B87,'空欄_受付'!$B$7:$B$46,C87,'空欄_受付'!$C$7:$C$46,D87)&lt;&gt;1,AND(H87="照合済み",OR(I87="",J87="",J87&lt;F87)),AND(E87="初回入場",COUNTIFS($D$7:$D$106,D87,$E$7:$E$106,"初回入場")&gt;1)),"要確認","入力済"))</x:f>
      </x:c>
      <x:c r="M87" s="23" t="n">
        <x:f>IF(AND(L87="入力済",H87="照合済み",E87="初回入場"),1,0)</x:f>
        <x:v>0</x:v>
      </x:c>
      <x:c r="N87" s="23" t="n">
        <x:f>IF(AND(L87="入力済",H87="照合済み"),IF(OR(E87="初回入場",E87="再入場"),1,IF(E87="退場",-1,0)),0)</x:f>
        <x:v>0</x:v>
      </x:c>
      <x:c r="O87" s="23" t="n">
        <x:f>IF(AND(L87="入力済",H87="照合済み",E87="再入場"),1,0)</x:f>
        <x:v>0</x:v>
      </x:c>
    </x:row>
    <x:row r="88" ht="45" customHeight="1">
      <x:c r="A88" s="20"/>
      <x:c r="B88" s="20"/>
      <x:c r="C88" s="20"/>
      <x:c r="D88" s="20"/>
      <x:c r="E88" s="20"/>
      <x:c r="F88" s="26"/>
      <x:c r="G88" s="20"/>
      <x:c r="H88" s="20"/>
      <x:c r="I88" s="20"/>
      <x:c r="J88" s="26"/>
      <x:c r="K88" s="20"/>
      <x:c r="L88" s="4" t="str">
        <x:f>IF(COUNTA(A88:K88)=0,"",IF(OR(AND(E88&lt;&gt;"初回入場",E88&lt;&gt;"退場",E88&lt;&gt;"再入場"),AND(H88&lt;&gt;"仮記録",H88&lt;&gt;"照合済み",H88&lt;&gt;"競合保留"),A88="",B88="",C88="",D88="",E88="",F88="",G88="",H88="",COUNTIF($A$7:$A$106,A88)&gt;1,COUNTIFS('空欄_受付'!$C$7:$C$46,D88,'空欄_受付'!$F$7:$F$46,"有効")&lt;&gt;1,COUNTIFS('空欄_受付'!$A$7:$A$46,B88,'空欄_受付'!$B$7:$B$46,C88,'空欄_受付'!$C$7:$C$46,D88)&lt;&gt;1,AND(H88="照合済み",OR(I88="",J88="",J88&lt;F88)),AND(E88="初回入場",COUNTIFS($D$7:$D$106,D88,$E$7:$E$106,"初回入場")&gt;1)),"要確認","入力済"))</x:f>
      </x:c>
      <x:c r="M88" s="4" t="n">
        <x:f>IF(AND(L88="入力済",H88="照合済み",E88="初回入場"),1,0)</x:f>
        <x:v>0</x:v>
      </x:c>
      <x:c r="N88" s="4" t="n">
        <x:f>IF(AND(L88="入力済",H88="照合済み"),IF(OR(E88="初回入場",E88="再入場"),1,IF(E88="退場",-1,0)),0)</x:f>
        <x:v>0</x:v>
      </x:c>
      <x:c r="O88" s="4" t="n">
        <x:f>IF(AND(L88="入力済",H88="照合済み",E88="再入場"),1,0)</x:f>
        <x:v>0</x:v>
      </x:c>
    </x:row>
    <x:row r="89" ht="45" customHeight="1">
      <x:c r="A89" s="22"/>
      <x:c r="B89" s="22"/>
      <x:c r="C89" s="22"/>
      <x:c r="D89" s="22"/>
      <x:c r="E89" s="22"/>
      <x:c r="F89" s="28"/>
      <x:c r="G89" s="22"/>
      <x:c r="H89" s="22"/>
      <x:c r="I89" s="22"/>
      <x:c r="J89" s="28"/>
      <x:c r="K89" s="22"/>
      <x:c r="L89" s="23" t="str">
        <x:f>IF(COUNTA(A89:K89)=0,"",IF(OR(AND(E89&lt;&gt;"初回入場",E89&lt;&gt;"退場",E89&lt;&gt;"再入場"),AND(H89&lt;&gt;"仮記録",H89&lt;&gt;"照合済み",H89&lt;&gt;"競合保留"),A89="",B89="",C89="",D89="",E89="",F89="",G89="",H89="",COUNTIF($A$7:$A$106,A89)&gt;1,COUNTIFS('空欄_受付'!$C$7:$C$46,D89,'空欄_受付'!$F$7:$F$46,"有効")&lt;&gt;1,COUNTIFS('空欄_受付'!$A$7:$A$46,B89,'空欄_受付'!$B$7:$B$46,C89,'空欄_受付'!$C$7:$C$46,D89)&lt;&gt;1,AND(H89="照合済み",OR(I89="",J89="",J89&lt;F89)),AND(E89="初回入場",COUNTIFS($D$7:$D$106,D89,$E$7:$E$106,"初回入場")&gt;1)),"要確認","入力済"))</x:f>
      </x:c>
      <x:c r="M89" s="23" t="n">
        <x:f>IF(AND(L89="入力済",H89="照合済み",E89="初回入場"),1,0)</x:f>
        <x:v>0</x:v>
      </x:c>
      <x:c r="N89" s="23" t="n">
        <x:f>IF(AND(L89="入力済",H89="照合済み"),IF(OR(E89="初回入場",E89="再入場"),1,IF(E89="退場",-1,0)),0)</x:f>
        <x:v>0</x:v>
      </x:c>
      <x:c r="O89" s="23" t="n">
        <x:f>IF(AND(L89="入力済",H89="照合済み",E89="再入場"),1,0)</x:f>
        <x:v>0</x:v>
      </x:c>
    </x:row>
    <x:row r="90" ht="45" customHeight="1">
      <x:c r="A90" s="20"/>
      <x:c r="B90" s="20"/>
      <x:c r="C90" s="20"/>
      <x:c r="D90" s="20"/>
      <x:c r="E90" s="20"/>
      <x:c r="F90" s="26"/>
      <x:c r="G90" s="20"/>
      <x:c r="H90" s="20"/>
      <x:c r="I90" s="20"/>
      <x:c r="J90" s="26"/>
      <x:c r="K90" s="20"/>
      <x:c r="L90" s="4" t="str">
        <x:f>IF(COUNTA(A90:K90)=0,"",IF(OR(AND(E90&lt;&gt;"初回入場",E90&lt;&gt;"退場",E90&lt;&gt;"再入場"),AND(H90&lt;&gt;"仮記録",H90&lt;&gt;"照合済み",H90&lt;&gt;"競合保留"),A90="",B90="",C90="",D90="",E90="",F90="",G90="",H90="",COUNTIF($A$7:$A$106,A90)&gt;1,COUNTIFS('空欄_受付'!$C$7:$C$46,D90,'空欄_受付'!$F$7:$F$46,"有効")&lt;&gt;1,COUNTIFS('空欄_受付'!$A$7:$A$46,B90,'空欄_受付'!$B$7:$B$46,C90,'空欄_受付'!$C$7:$C$46,D90)&lt;&gt;1,AND(H90="照合済み",OR(I90="",J90="",J90&lt;F90)),AND(E90="初回入場",COUNTIFS($D$7:$D$106,D90,$E$7:$E$106,"初回入場")&gt;1)),"要確認","入力済"))</x:f>
      </x:c>
      <x:c r="M90" s="4" t="n">
        <x:f>IF(AND(L90="入力済",H90="照合済み",E90="初回入場"),1,0)</x:f>
        <x:v>0</x:v>
      </x:c>
      <x:c r="N90" s="4" t="n">
        <x:f>IF(AND(L90="入力済",H90="照合済み"),IF(OR(E90="初回入場",E90="再入場"),1,IF(E90="退場",-1,0)),0)</x:f>
        <x:v>0</x:v>
      </x:c>
      <x:c r="O90" s="4" t="n">
        <x:f>IF(AND(L90="入力済",H90="照合済み",E90="再入場"),1,0)</x:f>
        <x:v>0</x:v>
      </x:c>
    </x:row>
    <x:row r="91" ht="45" customHeight="1">
      <x:c r="A91" s="22"/>
      <x:c r="B91" s="22"/>
      <x:c r="C91" s="22"/>
      <x:c r="D91" s="22"/>
      <x:c r="E91" s="22"/>
      <x:c r="F91" s="28"/>
      <x:c r="G91" s="22"/>
      <x:c r="H91" s="22"/>
      <x:c r="I91" s="22"/>
      <x:c r="J91" s="28"/>
      <x:c r="K91" s="22"/>
      <x:c r="L91" s="23" t="str">
        <x:f>IF(COUNTA(A91:K91)=0,"",IF(OR(AND(E91&lt;&gt;"初回入場",E91&lt;&gt;"退場",E91&lt;&gt;"再入場"),AND(H91&lt;&gt;"仮記録",H91&lt;&gt;"照合済み",H91&lt;&gt;"競合保留"),A91="",B91="",C91="",D91="",E91="",F91="",G91="",H91="",COUNTIF($A$7:$A$106,A91)&gt;1,COUNTIFS('空欄_受付'!$C$7:$C$46,D91,'空欄_受付'!$F$7:$F$46,"有効")&lt;&gt;1,COUNTIFS('空欄_受付'!$A$7:$A$46,B91,'空欄_受付'!$B$7:$B$46,C91,'空欄_受付'!$C$7:$C$46,D91)&lt;&gt;1,AND(H91="照合済み",OR(I91="",J91="",J91&lt;F91)),AND(E91="初回入場",COUNTIFS($D$7:$D$106,D91,$E$7:$E$106,"初回入場")&gt;1)),"要確認","入力済"))</x:f>
      </x:c>
      <x:c r="M91" s="23" t="n">
        <x:f>IF(AND(L91="入力済",H91="照合済み",E91="初回入場"),1,0)</x:f>
        <x:v>0</x:v>
      </x:c>
      <x:c r="N91" s="23" t="n">
        <x:f>IF(AND(L91="入力済",H91="照合済み"),IF(OR(E91="初回入場",E91="再入場"),1,IF(E91="退場",-1,0)),0)</x:f>
        <x:v>0</x:v>
      </x:c>
      <x:c r="O91" s="23" t="n">
        <x:f>IF(AND(L91="入力済",H91="照合済み",E91="再入場"),1,0)</x:f>
        <x:v>0</x:v>
      </x:c>
    </x:row>
    <x:row r="92" ht="45" customHeight="1">
      <x:c r="A92" s="20"/>
      <x:c r="B92" s="20"/>
      <x:c r="C92" s="20"/>
      <x:c r="D92" s="20"/>
      <x:c r="E92" s="20"/>
      <x:c r="F92" s="26"/>
      <x:c r="G92" s="20"/>
      <x:c r="H92" s="20"/>
      <x:c r="I92" s="20"/>
      <x:c r="J92" s="26"/>
      <x:c r="K92" s="20"/>
      <x:c r="L92" s="4" t="str">
        <x:f>IF(COUNTA(A92:K92)=0,"",IF(OR(AND(E92&lt;&gt;"初回入場",E92&lt;&gt;"退場",E92&lt;&gt;"再入場"),AND(H92&lt;&gt;"仮記録",H92&lt;&gt;"照合済み",H92&lt;&gt;"競合保留"),A92="",B92="",C92="",D92="",E92="",F92="",G92="",H92="",COUNTIF($A$7:$A$106,A92)&gt;1,COUNTIFS('空欄_受付'!$C$7:$C$46,D92,'空欄_受付'!$F$7:$F$46,"有効")&lt;&gt;1,COUNTIFS('空欄_受付'!$A$7:$A$46,B92,'空欄_受付'!$B$7:$B$46,C92,'空欄_受付'!$C$7:$C$46,D92)&lt;&gt;1,AND(H92="照合済み",OR(I92="",J92="",J92&lt;F92)),AND(E92="初回入場",COUNTIFS($D$7:$D$106,D92,$E$7:$E$106,"初回入場")&gt;1)),"要確認","入力済"))</x:f>
      </x:c>
      <x:c r="M92" s="4" t="n">
        <x:f>IF(AND(L92="入力済",H92="照合済み",E92="初回入場"),1,0)</x:f>
        <x:v>0</x:v>
      </x:c>
      <x:c r="N92" s="4" t="n">
        <x:f>IF(AND(L92="入力済",H92="照合済み"),IF(OR(E92="初回入場",E92="再入場"),1,IF(E92="退場",-1,0)),0)</x:f>
        <x:v>0</x:v>
      </x:c>
      <x:c r="O92" s="4" t="n">
        <x:f>IF(AND(L92="入力済",H92="照合済み",E92="再入場"),1,0)</x:f>
        <x:v>0</x:v>
      </x:c>
    </x:row>
    <x:row r="93" ht="45" customHeight="1">
      <x:c r="A93" s="22"/>
      <x:c r="B93" s="22"/>
      <x:c r="C93" s="22"/>
      <x:c r="D93" s="22"/>
      <x:c r="E93" s="22"/>
      <x:c r="F93" s="28"/>
      <x:c r="G93" s="22"/>
      <x:c r="H93" s="22"/>
      <x:c r="I93" s="22"/>
      <x:c r="J93" s="28"/>
      <x:c r="K93" s="22"/>
      <x:c r="L93" s="23" t="str">
        <x:f>IF(COUNTA(A93:K93)=0,"",IF(OR(AND(E93&lt;&gt;"初回入場",E93&lt;&gt;"退場",E93&lt;&gt;"再入場"),AND(H93&lt;&gt;"仮記録",H93&lt;&gt;"照合済み",H93&lt;&gt;"競合保留"),A93="",B93="",C93="",D93="",E93="",F93="",G93="",H93="",COUNTIF($A$7:$A$106,A93)&gt;1,COUNTIFS('空欄_受付'!$C$7:$C$46,D93,'空欄_受付'!$F$7:$F$46,"有効")&lt;&gt;1,COUNTIFS('空欄_受付'!$A$7:$A$46,B93,'空欄_受付'!$B$7:$B$46,C93,'空欄_受付'!$C$7:$C$46,D93)&lt;&gt;1,AND(H93="照合済み",OR(I93="",J93="",J93&lt;F93)),AND(E93="初回入場",COUNTIFS($D$7:$D$106,D93,$E$7:$E$106,"初回入場")&gt;1)),"要確認","入力済"))</x:f>
      </x:c>
      <x:c r="M93" s="23" t="n">
        <x:f>IF(AND(L93="入力済",H93="照合済み",E93="初回入場"),1,0)</x:f>
        <x:v>0</x:v>
      </x:c>
      <x:c r="N93" s="23" t="n">
        <x:f>IF(AND(L93="入力済",H93="照合済み"),IF(OR(E93="初回入場",E93="再入場"),1,IF(E93="退場",-1,0)),0)</x:f>
        <x:v>0</x:v>
      </x:c>
      <x:c r="O93" s="23" t="n">
        <x:f>IF(AND(L93="入力済",H93="照合済み",E93="再入場"),1,0)</x:f>
        <x:v>0</x:v>
      </x:c>
    </x:row>
    <x:row r="94" ht="45" customHeight="1">
      <x:c r="A94" s="20"/>
      <x:c r="B94" s="20"/>
      <x:c r="C94" s="20"/>
      <x:c r="D94" s="20"/>
      <x:c r="E94" s="20"/>
      <x:c r="F94" s="26"/>
      <x:c r="G94" s="20"/>
      <x:c r="H94" s="20"/>
      <x:c r="I94" s="20"/>
      <x:c r="J94" s="26"/>
      <x:c r="K94" s="20"/>
      <x:c r="L94" s="4" t="str">
        <x:f>IF(COUNTA(A94:K94)=0,"",IF(OR(AND(E94&lt;&gt;"初回入場",E94&lt;&gt;"退場",E94&lt;&gt;"再入場"),AND(H94&lt;&gt;"仮記録",H94&lt;&gt;"照合済み",H94&lt;&gt;"競合保留"),A94="",B94="",C94="",D94="",E94="",F94="",G94="",H94="",COUNTIF($A$7:$A$106,A94)&gt;1,COUNTIFS('空欄_受付'!$C$7:$C$46,D94,'空欄_受付'!$F$7:$F$46,"有効")&lt;&gt;1,COUNTIFS('空欄_受付'!$A$7:$A$46,B94,'空欄_受付'!$B$7:$B$46,C94,'空欄_受付'!$C$7:$C$46,D94)&lt;&gt;1,AND(H94="照合済み",OR(I94="",J94="",J94&lt;F94)),AND(E94="初回入場",COUNTIFS($D$7:$D$106,D94,$E$7:$E$106,"初回入場")&gt;1)),"要確認","入力済"))</x:f>
      </x:c>
      <x:c r="M94" s="4" t="n">
        <x:f>IF(AND(L94="入力済",H94="照合済み",E94="初回入場"),1,0)</x:f>
        <x:v>0</x:v>
      </x:c>
      <x:c r="N94" s="4" t="n">
        <x:f>IF(AND(L94="入力済",H94="照合済み"),IF(OR(E94="初回入場",E94="再入場"),1,IF(E94="退場",-1,0)),0)</x:f>
        <x:v>0</x:v>
      </x:c>
      <x:c r="O94" s="4" t="n">
        <x:f>IF(AND(L94="入力済",H94="照合済み",E94="再入場"),1,0)</x:f>
        <x:v>0</x:v>
      </x:c>
    </x:row>
    <x:row r="95" ht="45" customHeight="1">
      <x:c r="A95" s="22"/>
      <x:c r="B95" s="22"/>
      <x:c r="C95" s="22"/>
      <x:c r="D95" s="22"/>
      <x:c r="E95" s="22"/>
      <x:c r="F95" s="28"/>
      <x:c r="G95" s="22"/>
      <x:c r="H95" s="22"/>
      <x:c r="I95" s="22"/>
      <x:c r="J95" s="28"/>
      <x:c r="K95" s="22"/>
      <x:c r="L95" s="23" t="str">
        <x:f>IF(COUNTA(A95:K95)=0,"",IF(OR(AND(E95&lt;&gt;"初回入場",E95&lt;&gt;"退場",E95&lt;&gt;"再入場"),AND(H95&lt;&gt;"仮記録",H95&lt;&gt;"照合済み",H95&lt;&gt;"競合保留"),A95="",B95="",C95="",D95="",E95="",F95="",G95="",H95="",COUNTIF($A$7:$A$106,A95)&gt;1,COUNTIFS('空欄_受付'!$C$7:$C$46,D95,'空欄_受付'!$F$7:$F$46,"有効")&lt;&gt;1,COUNTIFS('空欄_受付'!$A$7:$A$46,B95,'空欄_受付'!$B$7:$B$46,C95,'空欄_受付'!$C$7:$C$46,D95)&lt;&gt;1,AND(H95="照合済み",OR(I95="",J95="",J95&lt;F95)),AND(E95="初回入場",COUNTIFS($D$7:$D$106,D95,$E$7:$E$106,"初回入場")&gt;1)),"要確認","入力済"))</x:f>
      </x:c>
      <x:c r="M95" s="23" t="n">
        <x:f>IF(AND(L95="入力済",H95="照合済み",E95="初回入場"),1,0)</x:f>
        <x:v>0</x:v>
      </x:c>
      <x:c r="N95" s="23" t="n">
        <x:f>IF(AND(L95="入力済",H95="照合済み"),IF(OR(E95="初回入場",E95="再入場"),1,IF(E95="退場",-1,0)),0)</x:f>
        <x:v>0</x:v>
      </x:c>
      <x:c r="O95" s="23" t="n">
        <x:f>IF(AND(L95="入力済",H95="照合済み",E95="再入場"),1,0)</x:f>
        <x:v>0</x:v>
      </x:c>
    </x:row>
    <x:row r="96" ht="45" customHeight="1">
      <x:c r="A96" s="20"/>
      <x:c r="B96" s="20"/>
      <x:c r="C96" s="20"/>
      <x:c r="D96" s="20"/>
      <x:c r="E96" s="20"/>
      <x:c r="F96" s="26"/>
      <x:c r="G96" s="20"/>
      <x:c r="H96" s="20"/>
      <x:c r="I96" s="20"/>
      <x:c r="J96" s="26"/>
      <x:c r="K96" s="20"/>
      <x:c r="L96" s="4" t="str">
        <x:f>IF(COUNTA(A96:K96)=0,"",IF(OR(AND(E96&lt;&gt;"初回入場",E96&lt;&gt;"退場",E96&lt;&gt;"再入場"),AND(H96&lt;&gt;"仮記録",H96&lt;&gt;"照合済み",H96&lt;&gt;"競合保留"),A96="",B96="",C96="",D96="",E96="",F96="",G96="",H96="",COUNTIF($A$7:$A$106,A96)&gt;1,COUNTIFS('空欄_受付'!$C$7:$C$46,D96,'空欄_受付'!$F$7:$F$46,"有効")&lt;&gt;1,COUNTIFS('空欄_受付'!$A$7:$A$46,B96,'空欄_受付'!$B$7:$B$46,C96,'空欄_受付'!$C$7:$C$46,D96)&lt;&gt;1,AND(H96="照合済み",OR(I96="",J96="",J96&lt;F96)),AND(E96="初回入場",COUNTIFS($D$7:$D$106,D96,$E$7:$E$106,"初回入場")&gt;1)),"要確認","入力済"))</x:f>
      </x:c>
      <x:c r="M96" s="4" t="n">
        <x:f>IF(AND(L96="入力済",H96="照合済み",E96="初回入場"),1,0)</x:f>
        <x:v>0</x:v>
      </x:c>
      <x:c r="N96" s="4" t="n">
        <x:f>IF(AND(L96="入力済",H96="照合済み"),IF(OR(E96="初回入場",E96="再入場"),1,IF(E96="退場",-1,0)),0)</x:f>
        <x:v>0</x:v>
      </x:c>
      <x:c r="O96" s="4" t="n">
        <x:f>IF(AND(L96="入力済",H96="照合済み",E96="再入場"),1,0)</x:f>
        <x:v>0</x:v>
      </x:c>
    </x:row>
    <x:row r="97" ht="45" customHeight="1">
      <x:c r="A97" s="22"/>
      <x:c r="B97" s="22"/>
      <x:c r="C97" s="22"/>
      <x:c r="D97" s="22"/>
      <x:c r="E97" s="22"/>
      <x:c r="F97" s="28"/>
      <x:c r="G97" s="22"/>
      <x:c r="H97" s="22"/>
      <x:c r="I97" s="22"/>
      <x:c r="J97" s="28"/>
      <x:c r="K97" s="22"/>
      <x:c r="L97" s="23" t="str">
        <x:f>IF(COUNTA(A97:K97)=0,"",IF(OR(AND(E97&lt;&gt;"初回入場",E97&lt;&gt;"退場",E97&lt;&gt;"再入場"),AND(H97&lt;&gt;"仮記録",H97&lt;&gt;"照合済み",H97&lt;&gt;"競合保留"),A97="",B97="",C97="",D97="",E97="",F97="",G97="",H97="",COUNTIF($A$7:$A$106,A97)&gt;1,COUNTIFS('空欄_受付'!$C$7:$C$46,D97,'空欄_受付'!$F$7:$F$46,"有効")&lt;&gt;1,COUNTIFS('空欄_受付'!$A$7:$A$46,B97,'空欄_受付'!$B$7:$B$46,C97,'空欄_受付'!$C$7:$C$46,D97)&lt;&gt;1,AND(H97="照合済み",OR(I97="",J97="",J97&lt;F97)),AND(E97="初回入場",COUNTIFS($D$7:$D$106,D97,$E$7:$E$106,"初回入場")&gt;1)),"要確認","入力済"))</x:f>
      </x:c>
      <x:c r="M97" s="23" t="n">
        <x:f>IF(AND(L97="入力済",H97="照合済み",E97="初回入場"),1,0)</x:f>
        <x:v>0</x:v>
      </x:c>
      <x:c r="N97" s="23" t="n">
        <x:f>IF(AND(L97="入力済",H97="照合済み"),IF(OR(E97="初回入場",E97="再入場"),1,IF(E97="退場",-1,0)),0)</x:f>
        <x:v>0</x:v>
      </x:c>
      <x:c r="O97" s="23" t="n">
        <x:f>IF(AND(L97="入力済",H97="照合済み",E97="再入場"),1,0)</x:f>
        <x:v>0</x:v>
      </x:c>
    </x:row>
    <x:row r="98" ht="45" customHeight="1">
      <x:c r="A98" s="20"/>
      <x:c r="B98" s="20"/>
      <x:c r="C98" s="20"/>
      <x:c r="D98" s="20"/>
      <x:c r="E98" s="20"/>
      <x:c r="F98" s="26"/>
      <x:c r="G98" s="20"/>
      <x:c r="H98" s="20"/>
      <x:c r="I98" s="20"/>
      <x:c r="J98" s="26"/>
      <x:c r="K98" s="20"/>
      <x:c r="L98" s="4" t="str">
        <x:f>IF(COUNTA(A98:K98)=0,"",IF(OR(AND(E98&lt;&gt;"初回入場",E98&lt;&gt;"退場",E98&lt;&gt;"再入場"),AND(H98&lt;&gt;"仮記録",H98&lt;&gt;"照合済み",H98&lt;&gt;"競合保留"),A98="",B98="",C98="",D98="",E98="",F98="",G98="",H98="",COUNTIF($A$7:$A$106,A98)&gt;1,COUNTIFS('空欄_受付'!$C$7:$C$46,D98,'空欄_受付'!$F$7:$F$46,"有効")&lt;&gt;1,COUNTIFS('空欄_受付'!$A$7:$A$46,B98,'空欄_受付'!$B$7:$B$46,C98,'空欄_受付'!$C$7:$C$46,D98)&lt;&gt;1,AND(H98="照合済み",OR(I98="",J98="",J98&lt;F98)),AND(E98="初回入場",COUNTIFS($D$7:$D$106,D98,$E$7:$E$106,"初回入場")&gt;1)),"要確認","入力済"))</x:f>
      </x:c>
      <x:c r="M98" s="4" t="n">
        <x:f>IF(AND(L98="入力済",H98="照合済み",E98="初回入場"),1,0)</x:f>
        <x:v>0</x:v>
      </x:c>
      <x:c r="N98" s="4" t="n">
        <x:f>IF(AND(L98="入力済",H98="照合済み"),IF(OR(E98="初回入場",E98="再入場"),1,IF(E98="退場",-1,0)),0)</x:f>
        <x:v>0</x:v>
      </x:c>
      <x:c r="O98" s="4" t="n">
        <x:f>IF(AND(L98="入力済",H98="照合済み",E98="再入場"),1,0)</x:f>
        <x:v>0</x:v>
      </x:c>
    </x:row>
    <x:row r="99" ht="45" customHeight="1">
      <x:c r="A99" s="22"/>
      <x:c r="B99" s="22"/>
      <x:c r="C99" s="22"/>
      <x:c r="D99" s="22"/>
      <x:c r="E99" s="22"/>
      <x:c r="F99" s="28"/>
      <x:c r="G99" s="22"/>
      <x:c r="H99" s="22"/>
      <x:c r="I99" s="22"/>
      <x:c r="J99" s="28"/>
      <x:c r="K99" s="22"/>
      <x:c r="L99" s="23" t="str">
        <x:f>IF(COUNTA(A99:K99)=0,"",IF(OR(AND(E99&lt;&gt;"初回入場",E99&lt;&gt;"退場",E99&lt;&gt;"再入場"),AND(H99&lt;&gt;"仮記録",H99&lt;&gt;"照合済み",H99&lt;&gt;"競合保留"),A99="",B99="",C99="",D99="",E99="",F99="",G99="",H99="",COUNTIF($A$7:$A$106,A99)&gt;1,COUNTIFS('空欄_受付'!$C$7:$C$46,D99,'空欄_受付'!$F$7:$F$46,"有効")&lt;&gt;1,COUNTIFS('空欄_受付'!$A$7:$A$46,B99,'空欄_受付'!$B$7:$B$46,C99,'空欄_受付'!$C$7:$C$46,D99)&lt;&gt;1,AND(H99="照合済み",OR(I99="",J99="",J99&lt;F99)),AND(E99="初回入場",COUNTIFS($D$7:$D$106,D99,$E$7:$E$106,"初回入場")&gt;1)),"要確認","入力済"))</x:f>
      </x:c>
      <x:c r="M99" s="23" t="n">
        <x:f>IF(AND(L99="入力済",H99="照合済み",E99="初回入場"),1,0)</x:f>
        <x:v>0</x:v>
      </x:c>
      <x:c r="N99" s="23" t="n">
        <x:f>IF(AND(L99="入力済",H99="照合済み"),IF(OR(E99="初回入場",E99="再入場"),1,IF(E99="退場",-1,0)),0)</x:f>
        <x:v>0</x:v>
      </x:c>
      <x:c r="O99" s="23" t="n">
        <x:f>IF(AND(L99="入力済",H99="照合済み",E99="再入場"),1,0)</x:f>
        <x:v>0</x:v>
      </x:c>
    </x:row>
    <x:row r="100" ht="45" customHeight="1">
      <x:c r="A100" s="20"/>
      <x:c r="B100" s="20"/>
      <x:c r="C100" s="20"/>
      <x:c r="D100" s="20"/>
      <x:c r="E100" s="20"/>
      <x:c r="F100" s="26"/>
      <x:c r="G100" s="20"/>
      <x:c r="H100" s="20"/>
      <x:c r="I100" s="20"/>
      <x:c r="J100" s="26"/>
      <x:c r="K100" s="20"/>
      <x:c r="L100" s="4" t="str">
        <x:f>IF(COUNTA(A100:K100)=0,"",IF(OR(AND(E100&lt;&gt;"初回入場",E100&lt;&gt;"退場",E100&lt;&gt;"再入場"),AND(H100&lt;&gt;"仮記録",H100&lt;&gt;"照合済み",H100&lt;&gt;"競合保留"),A100="",B100="",C100="",D100="",E100="",F100="",G100="",H100="",COUNTIF($A$7:$A$106,A100)&gt;1,COUNTIFS('空欄_受付'!$C$7:$C$46,D100,'空欄_受付'!$F$7:$F$46,"有効")&lt;&gt;1,COUNTIFS('空欄_受付'!$A$7:$A$46,B100,'空欄_受付'!$B$7:$B$46,C100,'空欄_受付'!$C$7:$C$46,D100)&lt;&gt;1,AND(H100="照合済み",OR(I100="",J100="",J100&lt;F100)),AND(E100="初回入場",COUNTIFS($D$7:$D$106,D100,$E$7:$E$106,"初回入場")&gt;1)),"要確認","入力済"))</x:f>
      </x:c>
      <x:c r="M100" s="4" t="n">
        <x:f>IF(AND(L100="入力済",H100="照合済み",E100="初回入場"),1,0)</x:f>
        <x:v>0</x:v>
      </x:c>
      <x:c r="N100" s="4" t="n">
        <x:f>IF(AND(L100="入力済",H100="照合済み"),IF(OR(E100="初回入場",E100="再入場"),1,IF(E100="退場",-1,0)),0)</x:f>
        <x:v>0</x:v>
      </x:c>
      <x:c r="O100" s="4" t="n">
        <x:f>IF(AND(L100="入力済",H100="照合済み",E100="再入場"),1,0)</x:f>
        <x:v>0</x:v>
      </x:c>
    </x:row>
    <x:row r="101" ht="45" customHeight="1">
      <x:c r="A101" s="22"/>
      <x:c r="B101" s="22"/>
      <x:c r="C101" s="22"/>
      <x:c r="D101" s="22"/>
      <x:c r="E101" s="22"/>
      <x:c r="F101" s="28"/>
      <x:c r="G101" s="22"/>
      <x:c r="H101" s="22"/>
      <x:c r="I101" s="22"/>
      <x:c r="J101" s="28"/>
      <x:c r="K101" s="22"/>
      <x:c r="L101" s="23" t="str">
        <x:f>IF(COUNTA(A101:K101)=0,"",IF(OR(AND(E101&lt;&gt;"初回入場",E101&lt;&gt;"退場",E101&lt;&gt;"再入場"),AND(H101&lt;&gt;"仮記録",H101&lt;&gt;"照合済み",H101&lt;&gt;"競合保留"),A101="",B101="",C101="",D101="",E101="",F101="",G101="",H101="",COUNTIF($A$7:$A$106,A101)&gt;1,COUNTIFS('空欄_受付'!$C$7:$C$46,D101,'空欄_受付'!$F$7:$F$46,"有効")&lt;&gt;1,COUNTIFS('空欄_受付'!$A$7:$A$46,B101,'空欄_受付'!$B$7:$B$46,C101,'空欄_受付'!$C$7:$C$46,D101)&lt;&gt;1,AND(H101="照合済み",OR(I101="",J101="",J101&lt;F101)),AND(E101="初回入場",COUNTIFS($D$7:$D$106,D101,$E$7:$E$106,"初回入場")&gt;1)),"要確認","入力済"))</x:f>
      </x:c>
      <x:c r="M101" s="23" t="n">
        <x:f>IF(AND(L101="入力済",H101="照合済み",E101="初回入場"),1,0)</x:f>
        <x:v>0</x:v>
      </x:c>
      <x:c r="N101" s="23" t="n">
        <x:f>IF(AND(L101="入力済",H101="照合済み"),IF(OR(E101="初回入場",E101="再入場"),1,IF(E101="退場",-1,0)),0)</x:f>
        <x:v>0</x:v>
      </x:c>
      <x:c r="O101" s="23" t="n">
        <x:f>IF(AND(L101="入力済",H101="照合済み",E101="再入場"),1,0)</x:f>
        <x:v>0</x:v>
      </x:c>
    </x:row>
    <x:row r="102" ht="45" customHeight="1">
      <x:c r="A102" s="20"/>
      <x:c r="B102" s="20"/>
      <x:c r="C102" s="20"/>
      <x:c r="D102" s="20"/>
      <x:c r="E102" s="20"/>
      <x:c r="F102" s="26"/>
      <x:c r="G102" s="20"/>
      <x:c r="H102" s="20"/>
      <x:c r="I102" s="20"/>
      <x:c r="J102" s="26"/>
      <x:c r="K102" s="20"/>
      <x:c r="L102" s="4" t="str">
        <x:f>IF(COUNTA(A102:K102)=0,"",IF(OR(AND(E102&lt;&gt;"初回入場",E102&lt;&gt;"退場",E102&lt;&gt;"再入場"),AND(H102&lt;&gt;"仮記録",H102&lt;&gt;"照合済み",H102&lt;&gt;"競合保留"),A102="",B102="",C102="",D102="",E102="",F102="",G102="",H102="",COUNTIF($A$7:$A$106,A102)&gt;1,COUNTIFS('空欄_受付'!$C$7:$C$46,D102,'空欄_受付'!$F$7:$F$46,"有効")&lt;&gt;1,COUNTIFS('空欄_受付'!$A$7:$A$46,B102,'空欄_受付'!$B$7:$B$46,C102,'空欄_受付'!$C$7:$C$46,D102)&lt;&gt;1,AND(H102="照合済み",OR(I102="",J102="",J102&lt;F102)),AND(E102="初回入場",COUNTIFS($D$7:$D$106,D102,$E$7:$E$106,"初回入場")&gt;1)),"要確認","入力済"))</x:f>
      </x:c>
      <x:c r="M102" s="4" t="n">
        <x:f>IF(AND(L102="入力済",H102="照合済み",E102="初回入場"),1,0)</x:f>
        <x:v>0</x:v>
      </x:c>
      <x:c r="N102" s="4" t="n">
        <x:f>IF(AND(L102="入力済",H102="照合済み"),IF(OR(E102="初回入場",E102="再入場"),1,IF(E102="退場",-1,0)),0)</x:f>
        <x:v>0</x:v>
      </x:c>
      <x:c r="O102" s="4" t="n">
        <x:f>IF(AND(L102="入力済",H102="照合済み",E102="再入場"),1,0)</x:f>
        <x:v>0</x:v>
      </x:c>
    </x:row>
    <x:row r="103" ht="45" customHeight="1">
      <x:c r="A103" s="22"/>
      <x:c r="B103" s="22"/>
      <x:c r="C103" s="22"/>
      <x:c r="D103" s="22"/>
      <x:c r="E103" s="22"/>
      <x:c r="F103" s="28"/>
      <x:c r="G103" s="22"/>
      <x:c r="H103" s="22"/>
      <x:c r="I103" s="22"/>
      <x:c r="J103" s="28"/>
      <x:c r="K103" s="22"/>
      <x:c r="L103" s="23" t="str">
        <x:f>IF(COUNTA(A103:K103)=0,"",IF(OR(AND(E103&lt;&gt;"初回入場",E103&lt;&gt;"退場",E103&lt;&gt;"再入場"),AND(H103&lt;&gt;"仮記録",H103&lt;&gt;"照合済み",H103&lt;&gt;"競合保留"),A103="",B103="",C103="",D103="",E103="",F103="",G103="",H103="",COUNTIF($A$7:$A$106,A103)&gt;1,COUNTIFS('空欄_受付'!$C$7:$C$46,D103,'空欄_受付'!$F$7:$F$46,"有効")&lt;&gt;1,COUNTIFS('空欄_受付'!$A$7:$A$46,B103,'空欄_受付'!$B$7:$B$46,C103,'空欄_受付'!$C$7:$C$46,D103)&lt;&gt;1,AND(H103="照合済み",OR(I103="",J103="",J103&lt;F103)),AND(E103="初回入場",COUNTIFS($D$7:$D$106,D103,$E$7:$E$106,"初回入場")&gt;1)),"要確認","入力済"))</x:f>
      </x:c>
      <x:c r="M103" s="23" t="n">
        <x:f>IF(AND(L103="入力済",H103="照合済み",E103="初回入場"),1,0)</x:f>
        <x:v>0</x:v>
      </x:c>
      <x:c r="N103" s="23" t="n">
        <x:f>IF(AND(L103="入力済",H103="照合済み"),IF(OR(E103="初回入場",E103="再入場"),1,IF(E103="退場",-1,0)),0)</x:f>
        <x:v>0</x:v>
      </x:c>
      <x:c r="O103" s="23" t="n">
        <x:f>IF(AND(L103="入力済",H103="照合済み",E103="再入場"),1,0)</x:f>
        <x:v>0</x:v>
      </x:c>
    </x:row>
    <x:row r="104" ht="45" customHeight="1">
      <x:c r="A104" s="20"/>
      <x:c r="B104" s="20"/>
      <x:c r="C104" s="20"/>
      <x:c r="D104" s="20"/>
      <x:c r="E104" s="20"/>
      <x:c r="F104" s="26"/>
      <x:c r="G104" s="20"/>
      <x:c r="H104" s="20"/>
      <x:c r="I104" s="20"/>
      <x:c r="J104" s="26"/>
      <x:c r="K104" s="20"/>
      <x:c r="L104" s="4" t="str">
        <x:f>IF(COUNTA(A104:K104)=0,"",IF(OR(AND(E104&lt;&gt;"初回入場",E104&lt;&gt;"退場",E104&lt;&gt;"再入場"),AND(H104&lt;&gt;"仮記録",H104&lt;&gt;"照合済み",H104&lt;&gt;"競合保留"),A104="",B104="",C104="",D104="",E104="",F104="",G104="",H104="",COUNTIF($A$7:$A$106,A104)&gt;1,COUNTIFS('空欄_受付'!$C$7:$C$46,D104,'空欄_受付'!$F$7:$F$46,"有効")&lt;&gt;1,COUNTIFS('空欄_受付'!$A$7:$A$46,B104,'空欄_受付'!$B$7:$B$46,C104,'空欄_受付'!$C$7:$C$46,D104)&lt;&gt;1,AND(H104="照合済み",OR(I104="",J104="",J104&lt;F104)),AND(E104="初回入場",COUNTIFS($D$7:$D$106,D104,$E$7:$E$106,"初回入場")&gt;1)),"要確認","入力済"))</x:f>
      </x:c>
      <x:c r="M104" s="4" t="n">
        <x:f>IF(AND(L104="入力済",H104="照合済み",E104="初回入場"),1,0)</x:f>
        <x:v>0</x:v>
      </x:c>
      <x:c r="N104" s="4" t="n">
        <x:f>IF(AND(L104="入力済",H104="照合済み"),IF(OR(E104="初回入場",E104="再入場"),1,IF(E104="退場",-1,0)),0)</x:f>
        <x:v>0</x:v>
      </x:c>
      <x:c r="O104" s="4" t="n">
        <x:f>IF(AND(L104="入力済",H104="照合済み",E104="再入場"),1,0)</x:f>
        <x:v>0</x:v>
      </x:c>
    </x:row>
    <x:row r="105" ht="45" customHeight="1">
      <x:c r="A105" s="22"/>
      <x:c r="B105" s="22"/>
      <x:c r="C105" s="22"/>
      <x:c r="D105" s="22"/>
      <x:c r="E105" s="22"/>
      <x:c r="F105" s="28"/>
      <x:c r="G105" s="22"/>
      <x:c r="H105" s="22"/>
      <x:c r="I105" s="22"/>
      <x:c r="J105" s="28"/>
      <x:c r="K105" s="22"/>
      <x:c r="L105" s="23" t="str">
        <x:f>IF(COUNTA(A105:K105)=0,"",IF(OR(AND(E105&lt;&gt;"初回入場",E105&lt;&gt;"退場",E105&lt;&gt;"再入場"),AND(H105&lt;&gt;"仮記録",H105&lt;&gt;"照合済み",H105&lt;&gt;"競合保留"),A105="",B105="",C105="",D105="",E105="",F105="",G105="",H105="",COUNTIF($A$7:$A$106,A105)&gt;1,COUNTIFS('空欄_受付'!$C$7:$C$46,D105,'空欄_受付'!$F$7:$F$46,"有効")&lt;&gt;1,COUNTIFS('空欄_受付'!$A$7:$A$46,B105,'空欄_受付'!$B$7:$B$46,C105,'空欄_受付'!$C$7:$C$46,D105)&lt;&gt;1,AND(H105="照合済み",OR(I105="",J105="",J105&lt;F105)),AND(E105="初回入場",COUNTIFS($D$7:$D$106,D105,$E$7:$E$106,"初回入場")&gt;1)),"要確認","入力済"))</x:f>
      </x:c>
      <x:c r="M105" s="23" t="n">
        <x:f>IF(AND(L105="入力済",H105="照合済み",E105="初回入場"),1,0)</x:f>
        <x:v>0</x:v>
      </x:c>
      <x:c r="N105" s="23" t="n">
        <x:f>IF(AND(L105="入力済",H105="照合済み"),IF(OR(E105="初回入場",E105="再入場"),1,IF(E105="退場",-1,0)),0)</x:f>
        <x:v>0</x:v>
      </x:c>
      <x:c r="O105" s="23" t="n">
        <x:f>IF(AND(L105="入力済",H105="照合済み",E105="再入場"),1,0)</x:f>
        <x:v>0</x:v>
      </x:c>
    </x:row>
    <x:row r="106" ht="45" customHeight="1">
      <x:c r="A106" s="20"/>
      <x:c r="B106" s="20"/>
      <x:c r="C106" s="20"/>
      <x:c r="D106" s="20"/>
      <x:c r="E106" s="20"/>
      <x:c r="F106" s="26"/>
      <x:c r="G106" s="20"/>
      <x:c r="H106" s="20"/>
      <x:c r="I106" s="20"/>
      <x:c r="J106" s="26"/>
      <x:c r="K106" s="20"/>
      <x:c r="L106" s="4" t="str">
        <x:f>IF(COUNTA(A106:K106)=0,"",IF(OR(AND(E106&lt;&gt;"初回入場",E106&lt;&gt;"退場",E106&lt;&gt;"再入場"),AND(H106&lt;&gt;"仮記録",H106&lt;&gt;"照合済み",H106&lt;&gt;"競合保留"),A106="",B106="",C106="",D106="",E106="",F106="",G106="",H106="",COUNTIF($A$7:$A$106,A106)&gt;1,COUNTIFS('空欄_受付'!$C$7:$C$46,D106,'空欄_受付'!$F$7:$F$46,"有効")&lt;&gt;1,COUNTIFS('空欄_受付'!$A$7:$A$46,B106,'空欄_受付'!$B$7:$B$46,C106,'空欄_受付'!$C$7:$C$46,D106)&lt;&gt;1,AND(H106="照合済み",OR(I106="",J106="",J106&lt;F106)),AND(E106="初回入場",COUNTIFS($D$7:$D$106,D106,$E$7:$E$106,"初回入場")&gt;1)),"要確認","入力済"))</x:f>
      </x:c>
      <x:c r="M106" s="4" t="n">
        <x:f>IF(AND(L106="入力済",H106="照合済み",E106="初回入場"),1,0)</x:f>
        <x:v>0</x:v>
      </x:c>
      <x:c r="N106" s="4" t="n">
        <x:f>IF(AND(L106="入力済",H106="照合済み"),IF(OR(E106="初回入場",E106="再入場"),1,IF(E106="退場",-1,0)),0)</x:f>
        <x:v>0</x:v>
      </x:c>
      <x:c r="O106" s="4" t="n">
        <x:f>IF(AND(L106="入力済",H106="照合済み",E106="再入場"),1,0)</x:f>
        <x:v>0</x:v>
      </x:c>
    </x:row>
  </x:sheetData>
  <x:mergeCells>
    <x:mergeCell ref="A1:O2"/>
    <x:mergeCell ref="A3:O4"/>
  </x:mergeCells>
  <x:conditionalFormatting sqref="H7:H106">
    <x:cfRule type="expression" dxfId="7" priority="1">
      <x:formula>OR(H7="仮記録",H7="競合保留")</x:formula>
    </x:cfRule>
  </x:conditionalFormatting>
  <x:conditionalFormatting sqref="L7:L106">
    <x:cfRule type="expression" dxfId="8" priority="2">
      <x:formula>L7="要確認"</x:formula>
    </x:cfRule>
  </x:conditionalFormatting>
  <x:dataValidations count="2">
    <x:dataValidation type="list" sqref="E7:E106">
      <x:formula1>"初回入場,退場,再入場"</x:formula1>
    </x:dataValidation>
    <x:dataValidation type="list" sqref="H7:H106">
      <x:formula1>"仮記録,照合済み,競合保留"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74e2a813ea3c4ba8"/>
  </x:tableParts>
</x:worksheet>
</file>

<file path=xl/worksheets/sheet9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12" hidden="0" customWidth="1"/>
    <x:col min="3" max="3" width="14" hidden="0" customWidth="1"/>
    <x:col min="4" max="4" width="15" hidden="0" customWidth="1"/>
    <x:col min="5" max="5" width="22" hidden="0" customWidth="1"/>
    <x:col min="6" max="6" width="13" hidden="0" customWidth="1"/>
    <x:col min="7" max="7" width="32" hidden="0" customWidth="1"/>
    <x:col min="8" max="8" width="13" hidden="0" customWidth="1"/>
    <x:col min="9" max="9" width="3" hidden="0" customWidth="1"/>
    <x:col min="10" max="10" width="26" hidden="0" customWidth="1"/>
    <x:col min="11" max="11" width="27" hidden="0" customWidth="1"/>
    <x:col min="12" max="12" width="16" hidden="0" customWidth="1"/>
  </x:cols>
  <x:sheetData>
    <x:row r="1" ht="30" customHeight="1">
      <x:c r="A1" s="9" t="str">
        <x:v>20席の座席台帳・空欄</x:v>
      </x:c>
      <x:c r="B1" s="9"/>
      <x:c r="C1" s="9"/>
      <x:c r="D1" s="9"/>
      <x:c r="E1" s="9"/>
      <x:c r="F1" s="9"/>
      <x:c r="G1" s="9"/>
      <x:c r="H1" s="9"/>
      <x:c r="J1" s="17" t="str">
        <x:v>照合済み入力に基づく集計</x:v>
      </x:c>
      <x:c r="K1" s="17"/>
      <x:c r="L1" s="17"/>
    </x:row>
    <x:row r="2" ht="25" customHeight="1">
      <x:c r="A2" s="9"/>
      <x:c r="B2" s="9"/>
      <x:c r="C2" s="9"/>
      <x:c r="D2" s="9"/>
      <x:c r="E2" s="9"/>
      <x:c r="F2" s="9"/>
      <x:c r="G2" s="9"/>
      <x:c r="H2" s="9"/>
      <x:c r="J2" s="4" t="str">
        <x:v>設置席数（入力・席）</x:v>
      </x:c>
      <x:c r="K2" s="20"/>
      <x:c r="L2" s="4"/>
    </x:row>
    <x:row r="3" ht="25" customHeight="1">
      <x:c r="A3" s="13" t="str">
        <x:v>空欄版｜申込ID・申込者ID・申込人数などは右下へ。利用する20席の番号・状態を入力してください。
座席は1席1行。解除待ちは保留として再販売しません。券別受付表に残る旧席の記録と、現在の席確保を区別します。</x:v>
      </x:c>
      <x:c r="B3" s="13"/>
      <x:c r="C3" s="13"/>
      <x:c r="D3" s="13"/>
      <x:c r="E3" s="13"/>
      <x:c r="F3" s="13"/>
      <x:c r="G3" s="13"/>
      <x:c r="H3" s="13"/>
      <x:c r="J3" s="4"/>
      <x:c r="K3" s="4"/>
      <x:c r="L3" s="4"/>
    </x:row>
    <x:row r="4" ht="25" customHeight="1">
      <x:c r="A4" s="13"/>
      <x:c r="B4" s="13"/>
      <x:c r="C4" s="13"/>
      <x:c r="D4" s="13"/>
      <x:c r="E4" s="13"/>
      <x:c r="F4" s="13"/>
      <x:c r="G4" s="13"/>
      <x:c r="H4" s="13"/>
      <x:c r="J4" s="4" t="str">
        <x:v>入力整合の点検</x:v>
      </x:c>
      <x:c r="K4" s="4" t="str">
        <x:f>IF(K2="","未入力",IF(OR(COUNTA($A$7:$A$26)&lt;&gt;K2,COUNTIF($H$7:$H$26,"要確認")&gt;0,COUNTIF('空欄_受付'!$J$7:$J$46,"要確認")&gt;0,COUNTIF('空欄_履歴'!$L$7:$L$106,"要確認")&gt;0,COUNTIF('空欄_受付'!$F$7:$F$46,"有効")&lt;&gt;COUNTIF($C$7:$C$26,"確保中"),SUM('空欄_履歴'!$N$7:$N$106)&lt;0),"要確認","入力整合"))</x:f>
        <x:v>未入力</x:v>
      </x:c>
      <x:c r="L4" s="4"/>
    </x:row>
    <x:row r="5" ht="25" customHeight="1">
      <x:c r="A5" s="4"/>
      <x:c r="B5" s="4"/>
      <x:c r="C5" s="4"/>
      <x:c r="D5" s="4"/>
      <x:c r="E5" s="4"/>
      <x:c r="F5" s="4"/>
      <x:c r="G5" s="4"/>
      <x:c r="H5" s="4"/>
      <x:c r="J5" s="12" t="str">
        <x:v>利用可能席（席）</x:v>
      </x:c>
      <x:c r="K5" s="30" t="str">
        <x:f>IF($K$4="未入力","",IF($K$4="要確認","要確認",COUNTIF($B$7:$B$26,"可")))</x:f>
      </x:c>
      <x:c r="L5" s="12"/>
    </x:row>
    <x:row r="6" ht="25" customHeight="1">
      <x:c r="A6" s="17" t="str">
        <x:v>座席</x:v>
      </x:c>
      <x:c r="B6" s="17" t="str">
        <x:v>利用可否</x:v>
      </x:c>
      <x:c r="C6" s="17" t="str">
        <x:v>確保状態</x:v>
      </x:c>
      <x:c r="D6" s="17" t="str">
        <x:v>現在の券ID</x:v>
      </x:c>
      <x:c r="E6" s="17" t="str">
        <x:v>更新時刻</x:v>
      </x:c>
      <x:c r="F6" s="17" t="str">
        <x:v>確認者</x:v>
      </x:c>
      <x:c r="G6" s="17" t="str">
        <x:v>備考</x:v>
      </x:c>
      <x:c r="H6" s="17" t="str">
        <x:v>入力点検</x:v>
      </x:c>
      <x:c r="J6" s="32" t="str">
        <x:v>確保中席（席）</x:v>
      </x:c>
      <x:c r="K6" s="34" t="str">
        <x:f>IF($K$4="未入力","",IF($K$4="要確認","要確認",COUNTIF($C$7:$C$26,"確保中")))</x:f>
      </x:c>
      <x:c r="L6" s="32"/>
    </x:row>
    <x:row r="7" ht="38" customHeight="1">
      <x:c r="A7" s="22"/>
      <x:c r="B7" s="22"/>
      <x:c r="C7" s="22"/>
      <x:c r="D7" s="22"/>
      <x:c r="E7" s="28"/>
      <x:c r="F7" s="22"/>
      <x:c r="G7" s="22"/>
      <x:c r="H7" s="23" t="str">
        <x:f>IF(COUNTA(A7:G7)=0,"",IF(OR(A7="",B7="",C7="",E7="",F7="",COUNTIF($A$7:$A$26,A7)&gt;1,AND(C7="確保中",COUNTIFS('空欄_受付'!$C$7:$C$46,D7,'空欄_受付'!$E$7:$E$46,A7,'空欄_受付'!$F$7:$F$46,"有効")&lt;&gt;1),AND(C7="販売可",D7&lt;&gt;""),AND(D7&lt;&gt;"",COUNTIF($D$7:$D$26,D7)&gt;1),AND(B7="不可",C7&lt;&gt;"利用不可"),AND(C7="確保中",B7&lt;&gt;"可")),"要確認","入力済"))</x:f>
      </x:c>
      <x:c r="J7" s="12" t="str">
        <x:v>有効券（枚）</x:v>
      </x:c>
      <x:c r="K7" s="30" t="str">
        <x:f>IF($K$4="未入力","",IF($K$4="要確認","要確認",COUNTIF('空欄_受付'!$F$7:$F$46,"有効")))</x:f>
      </x:c>
      <x:c r="L7" s="12"/>
    </x:row>
    <x:row r="8" ht="38" customHeight="1">
      <x:c r="A8" s="20"/>
      <x:c r="B8" s="20"/>
      <x:c r="C8" s="20"/>
      <x:c r="D8" s="20"/>
      <x:c r="E8" s="26"/>
      <x:c r="F8" s="20"/>
      <x:c r="G8" s="20"/>
      <x:c r="H8" s="4" t="str">
        <x:f>IF(COUNTA(A8:G8)=0,"",IF(OR(A8="",B8="",C8="",E8="",F8="",COUNTIF($A$7:$A$26,A8)&gt;1,AND(C8="確保中",COUNTIFS('空欄_受付'!$C$7:$C$46,D8,'空欄_受付'!$E$7:$E$46,A8,'空欄_受付'!$F$7:$F$46,"有効")&lt;&gt;1),AND(C8="販売可",D8&lt;&gt;""),AND(D8&lt;&gt;"",COUNTIF($D$7:$D$26,D8)&gt;1),AND(B8="不可",C8&lt;&gt;"利用不可"),AND(C8="確保中",B8&lt;&gt;"可")),"要確認","入力済"))</x:f>
      </x:c>
      <x:c r="J8" s="32" t="str">
        <x:v>販売残席（席）</x:v>
      </x:c>
      <x:c r="K8" s="34" t="str">
        <x:f>IF($K$4="未入力","",IF($K$4="要確認","要確認",COUNTIFS($B$7:$B$26,"可",$C$7:$C$26,"販売可")))</x:f>
      </x:c>
      <x:c r="L8" s="32"/>
    </x:row>
    <x:row r="9" ht="38" customHeight="1">
      <x:c r="A9" s="22"/>
      <x:c r="B9" s="22"/>
      <x:c r="C9" s="22"/>
      <x:c r="D9" s="22"/>
      <x:c r="E9" s="28"/>
      <x:c r="F9" s="22"/>
      <x:c r="G9" s="22"/>
      <x:c r="H9" s="23" t="str">
        <x:f>IF(COUNTA(A9:G9)=0,"",IF(OR(A9="",B9="",C9="",E9="",F9="",COUNTIF($A$7:$A$26,A9)&gt;1,AND(C9="確保中",COUNTIFS('空欄_受付'!$C$7:$C$46,D9,'空欄_受付'!$E$7:$E$46,A9,'空欄_受付'!$F$7:$F$46,"有効")&lt;&gt;1),AND(C9="販売可",D9&lt;&gt;""),AND(D9&lt;&gt;"",COUNTIF($D$7:$D$26,D9)&gt;1),AND(B9="不可",C9&lt;&gt;"利用不可"),AND(C9="確保中",B9&lt;&gt;"可")),"要確認","入力済"))</x:f>
      </x:c>
      <x:c r="J9" s="12" t="str">
        <x:v>確定実来場（人）</x:v>
      </x:c>
      <x:c r="K9" s="30" t="str">
        <x:f>IF($K$4="未入力","",IF($K$4="要確認","要確認",SUM('空欄_履歴'!$M$7:$M$106)))</x:f>
      </x:c>
      <x:c r="L9" s="12"/>
    </x:row>
    <x:row r="10" ht="38" customHeight="1">
      <x:c r="A10" s="20"/>
      <x:c r="B10" s="20"/>
      <x:c r="C10" s="20"/>
      <x:c r="D10" s="20"/>
      <x:c r="E10" s="26"/>
      <x:c r="F10" s="20"/>
      <x:c r="G10" s="20"/>
      <x:c r="H10" s="4" t="str">
        <x:f>IF(COUNTA(A10:G10)=0,"",IF(OR(A10="",B10="",C10="",E10="",F10="",COUNTIF($A$7:$A$26,A10)&gt;1,AND(C10="確保中",COUNTIFS('空欄_受付'!$C$7:$C$46,D10,'空欄_受付'!$E$7:$E$46,A10,'空欄_受付'!$F$7:$F$46,"有効")&lt;&gt;1),AND(C10="販売可",D10&lt;&gt;""),AND(D10&lt;&gt;"",COUNTIF($D$7:$D$26,D10)&gt;1),AND(B10="不可",C10&lt;&gt;"利用不可"),AND(C10="確保中",B10&lt;&gt;"可")),"要確認","入力済"))</x:f>
      </x:c>
      <x:c r="J10" s="32" t="str">
        <x:v>確定在場（人）</x:v>
      </x:c>
      <x:c r="K10" s="34" t="str">
        <x:f>IF($K$4="未入力","",IF($K$4="要確認","要確認",SUM('空欄_履歴'!$N$7:$N$106)))</x:f>
      </x:c>
      <x:c r="L10" s="32"/>
    </x:row>
    <x:row r="11" ht="38" customHeight="1">
      <x:c r="A11" s="22"/>
      <x:c r="B11" s="22"/>
      <x:c r="C11" s="22"/>
      <x:c r="D11" s="22"/>
      <x:c r="E11" s="28"/>
      <x:c r="F11" s="22"/>
      <x:c r="G11" s="22"/>
      <x:c r="H11" s="23" t="str">
        <x:f>IF(COUNTA(A11:G11)=0,"",IF(OR(A11="",B11="",C11="",E11="",F11="",COUNTIF($A$7:$A$26,A11)&gt;1,AND(C11="確保中",COUNTIFS('空欄_受付'!$C$7:$C$46,D11,'空欄_受付'!$E$7:$E$46,A11,'空欄_受付'!$F$7:$F$46,"有効")&lt;&gt;1),AND(C11="販売可",D11&lt;&gt;""),AND(D11&lt;&gt;"",COUNTIF($D$7:$D$26,D11)&gt;1),AND(B11="不可",C11&lt;&gt;"利用不可"),AND(C11="確保中",B11&lt;&gt;"可")),"要確認","入力済"))</x:f>
      </x:c>
      <x:c r="J11" s="12" t="str">
        <x:v>再入場延べ（回）</x:v>
      </x:c>
      <x:c r="K11" s="30" t="str">
        <x:f>IF($K$4="未入力","",IF($K$4="要確認","要確認",SUM('空欄_履歴'!$O$7:$O$106)))</x:f>
      </x:c>
      <x:c r="L11" s="12"/>
    </x:row>
    <x:row r="12" ht="38" customHeight="1">
      <x:c r="A12" s="20"/>
      <x:c r="B12" s="20"/>
      <x:c r="C12" s="20"/>
      <x:c r="D12" s="20"/>
      <x:c r="E12" s="26"/>
      <x:c r="F12" s="20"/>
      <x:c r="G12" s="20"/>
      <x:c r="H12" s="4" t="str">
        <x:f>IF(COUNTA(A12:G12)=0,"",IF(OR(A12="",B12="",C12="",E12="",F12="",COUNTIF($A$7:$A$26,A12)&gt;1,AND(C12="確保中",COUNTIFS('空欄_受付'!$C$7:$C$46,D12,'空欄_受付'!$E$7:$E$46,A12,'空欄_受付'!$F$7:$F$46,"有効")&lt;&gt;1),AND(C12="販売可",D12&lt;&gt;""),AND(D12&lt;&gt;"",COUNTIF($D$7:$D$26,D12)&gt;1),AND(B12="不可",C12&lt;&gt;"利用不可"),AND(C12="確保中",B12&lt;&gt;"可")),"要確認","入力済"))</x:f>
      </x:c>
      <x:c r="J12" s="32" t="str">
        <x:v>未照合履歴（行）</x:v>
      </x:c>
      <x:c r="K12" s="34" t="str">
        <x:f>IF($K$4="未入力","",IF($K$4="要確認","要確認",COUNTIF('空欄_履歴'!$H$7:$H$106,"仮記録")+COUNTIF('空欄_履歴'!$H$7:$H$106,"競合保留")))</x:f>
      </x:c>
      <x:c r="L12" s="32"/>
    </x:row>
    <x:row r="13" ht="38" customHeight="1">
      <x:c r="A13" s="22"/>
      <x:c r="B13" s="22"/>
      <x:c r="C13" s="22"/>
      <x:c r="D13" s="22"/>
      <x:c r="E13" s="28"/>
      <x:c r="F13" s="22"/>
      <x:c r="G13" s="22"/>
      <x:c r="H13" s="23" t="str">
        <x:f>IF(COUNTA(A13:G13)=0,"",IF(OR(A13="",B13="",C13="",E13="",F13="",COUNTIF($A$7:$A$26,A13)&gt;1,AND(C13="確保中",COUNTIFS('空欄_受付'!$C$7:$C$46,D13,'空欄_受付'!$E$7:$E$46,A13,'空欄_受付'!$F$7:$F$46,"有効")&lt;&gt;1),AND(C13="販売可",D13&lt;&gt;""),AND(D13&lt;&gt;"",COUNTIF($D$7:$D$26,D13)&gt;1),AND(B13="不可",C13&lt;&gt;"利用不可"),AND(C13="確保中",B13&lt;&gt;"可")),"要確認","入力済"))</x:f>
      </x:c>
      <x:c r="J13" s="4" t="str">
        <x:v>人数集計の扱い</x:v>
      </x:c>
      <x:c r="K13" s="4" t="str">
        <x:f>IF(K4="未入力","未入力",IF(K4="要確認","要確認",IF(K12&gt;0,"暫定：未照合を除外","照合済入力のみ")))</x:f>
        <x:v>未入力</x:v>
      </x:c>
      <x:c r="L13" s="4"/>
    </x:row>
    <x:row r="14" ht="38" customHeight="1">
      <x:c r="A14" s="20"/>
      <x:c r="B14" s="20"/>
      <x:c r="C14" s="20"/>
      <x:c r="D14" s="20"/>
      <x:c r="E14" s="26"/>
      <x:c r="F14" s="20"/>
      <x:c r="G14" s="20"/>
      <x:c r="H14" s="4" t="str">
        <x:f>IF(COUNTA(A14:G14)=0,"",IF(OR(A14="",B14="",C14="",E14="",F14="",COUNTIF($A$7:$A$26,A14)&gt;1,AND(C14="確保中",COUNTIFS('空欄_受付'!$C$7:$C$46,D14,'空欄_受付'!$E$7:$E$46,A14,'空欄_受付'!$F$7:$F$46,"有効")&lt;&gt;1),AND(C14="販売可",D14&lt;&gt;""),AND(D14&lt;&gt;"",COUNTIF($D$7:$D$26,D14)&gt;1),AND(B14="不可",C14&lt;&gt;"利用不可"),AND(C14="確保中",B14&lt;&gt;"可")),"要確認","入力済"))</x:f>
      </x:c>
      <x:c r="J14" s="4"/>
      <x:c r="K14" s="4"/>
      <x:c r="L14" s="4"/>
    </x:row>
    <x:row r="15" ht="38" customHeight="1">
      <x:c r="A15" s="22"/>
      <x:c r="B15" s="22"/>
      <x:c r="C15" s="22"/>
      <x:c r="D15" s="22"/>
      <x:c r="E15" s="28"/>
      <x:c r="F15" s="22"/>
      <x:c r="G15" s="22"/>
      <x:c r="H15" s="23" t="str">
        <x:f>IF(COUNTA(A15:G15)=0,"",IF(OR(A15="",B15="",C15="",E15="",F15="",COUNTIF($A$7:$A$26,A15)&gt;1,AND(C15="確保中",COUNTIFS('空欄_受付'!$C$7:$C$46,D15,'空欄_受付'!$E$7:$E$46,A15,'空欄_受付'!$F$7:$F$46,"有効")&lt;&gt;1),AND(C15="販売可",D15&lt;&gt;""),AND(D15&lt;&gt;"",COUNTIF($D$7:$D$26,D15)&gt;1),AND(B15="不可",C15&lt;&gt;"利用不可"),AND(C15="確保中",B15&lt;&gt;"可")),"要確認","入力済"))</x:f>
      </x:c>
      <x:c r="J15" s="23" t="str">
        <x:v>実来場＝初回入場を確認した人。1開催・1人1有効券が前提。</x:v>
      </x:c>
      <x:c r="K15" s="23"/>
      <x:c r="L15" s="23"/>
    </x:row>
    <x:row r="16" ht="38" customHeight="1">
      <x:c r="A16" s="20"/>
      <x:c r="B16" s="20"/>
      <x:c r="C16" s="20"/>
      <x:c r="D16" s="20"/>
      <x:c r="E16" s="26"/>
      <x:c r="F16" s="20"/>
      <x:c r="G16" s="20"/>
      <x:c r="H16" s="4" t="str">
        <x:f>IF(COUNTA(A16:G16)=0,"",IF(OR(A16="",B16="",C16="",E16="",F16="",COUNTIF($A$7:$A$26,A16)&gt;1,AND(C16="確保中",COUNTIFS('空欄_受付'!$C$7:$C$46,D16,'空欄_受付'!$E$7:$E$46,A16,'空欄_受付'!$F$7:$F$46,"有効")&lt;&gt;1),AND(C16="販売可",D16&lt;&gt;""),AND(D16&lt;&gt;"",COUNTIF($D$7:$D$26,D16)&gt;1),AND(B16="不可",C16&lt;&gt;"利用不可"),AND(C16="確保中",B16&lt;&gt;"可")),"要確認","入力済"))</x:f>
      </x:c>
      <x:c r="J16" s="23"/>
      <x:c r="K16" s="23"/>
      <x:c r="L16" s="23"/>
    </x:row>
    <x:row r="17" ht="38" customHeight="1">
      <x:c r="A17" s="22"/>
      <x:c r="B17" s="22"/>
      <x:c r="C17" s="22"/>
      <x:c r="D17" s="22"/>
      <x:c r="E17" s="28"/>
      <x:c r="F17" s="22"/>
      <x:c r="G17" s="22"/>
      <x:c r="H17" s="23" t="str">
        <x:f>IF(COUNTA(A17:G17)=0,"",IF(OR(A17="",B17="",C17="",E17="",F17="",COUNTIF($A$7:$A$26,A17)&gt;1,AND(C17="確保中",COUNTIFS('空欄_受付'!$C$7:$C$46,D17,'空欄_受付'!$E$7:$E$46,A17,'空欄_受付'!$F$7:$F$46,"有効")&lt;&gt;1),AND(C17="販売可",D17&lt;&gt;""),AND(D17&lt;&gt;"",COUNTIF($D$7:$D$26,D17)&gt;1),AND(B17="不可",C17&lt;&gt;"利用不可"),AND(C17="確保中",B17&lt;&gt;"可")),"要確認","入力済"))</x:f>
      </x:c>
      <x:c r="J17" s="23" t="str">
        <x:v>在場＝照合済みの初回入場＋再入場−退場。退場未記録では現地人数を確定できません。</x:v>
      </x:c>
      <x:c r="K17" s="23"/>
      <x:c r="L17" s="23"/>
    </x:row>
    <x:row r="18" ht="38" customHeight="1">
      <x:c r="A18" s="20"/>
      <x:c r="B18" s="20"/>
      <x:c r="C18" s="20"/>
      <x:c r="D18" s="20"/>
      <x:c r="E18" s="26"/>
      <x:c r="F18" s="20"/>
      <x:c r="G18" s="20"/>
      <x:c r="H18" s="4" t="str">
        <x:f>IF(COUNTA(A18:G18)=0,"",IF(OR(A18="",B18="",C18="",E18="",F18="",COUNTIF($A$7:$A$26,A18)&gt;1,AND(C18="確保中",COUNTIFS('空欄_受付'!$C$7:$C$46,D18,'空欄_受付'!$E$7:$E$46,A18,'空欄_受付'!$F$7:$F$46,"有効")&lt;&gt;1),AND(C18="販売可",D18&lt;&gt;""),AND(D18&lt;&gt;"",COUNTIF($D$7:$D$26,D18)&gt;1),AND(B18="不可",C18&lt;&gt;"利用不可"),AND(C18="確保中",B18&lt;&gt;"可")),"要確認","入力済"))</x:f>
      </x:c>
      <x:c r="J18" s="23"/>
      <x:c r="K18" s="23"/>
      <x:c r="L18" s="23"/>
    </x:row>
    <x:row r="19" ht="38" customHeight="1">
      <x:c r="A19" s="22"/>
      <x:c r="B19" s="22"/>
      <x:c r="C19" s="22"/>
      <x:c r="D19" s="22"/>
      <x:c r="E19" s="28"/>
      <x:c r="F19" s="22"/>
      <x:c r="G19" s="22"/>
      <x:c r="H19" s="23" t="str">
        <x:f>IF(COUNTA(A19:G19)=0,"",IF(OR(A19="",B19="",C19="",E19="",F19="",COUNTIF($A$7:$A$26,A19)&gt;1,AND(C19="確保中",COUNTIFS('空欄_受付'!$C$7:$C$46,D19,'空欄_受付'!$E$7:$E$46,A19,'空欄_受付'!$F$7:$F$46,"有効")&lt;&gt;1),AND(C19="販売可",D19&lt;&gt;""),AND(D19&lt;&gt;"",COUNTIF($D$7:$D$26,D19)&gt;1),AND(B19="不可",C19&lt;&gt;"利用不可"),AND(C19="確保中",B19&lt;&gt;"可")),"要確認","入力済"))</x:f>
      </x:c>
      <x:c r="J19" s="4"/>
      <x:c r="K19" s="4"/>
      <x:c r="L19" s="4"/>
    </x:row>
    <x:row r="20" ht="38" customHeight="1">
      <x:c r="A20" s="20"/>
      <x:c r="B20" s="20"/>
      <x:c r="C20" s="20"/>
      <x:c r="D20" s="20"/>
      <x:c r="E20" s="26"/>
      <x:c r="F20" s="20"/>
      <x:c r="G20" s="20"/>
      <x:c r="H20" s="4" t="str">
        <x:f>IF(COUNTA(A20:G20)=0,"",IF(OR(A20="",B20="",C20="",E20="",F20="",COUNTIF($A$7:$A$26,A20)&gt;1,AND(C20="確保中",COUNTIFS('空欄_受付'!$C$7:$C$46,D20,'空欄_受付'!$E$7:$E$46,A20,'空欄_受付'!$F$7:$F$46,"有効")&lt;&gt;1),AND(C20="販売可",D20&lt;&gt;""),AND(D20&lt;&gt;"",COUNTIF($D$7:$D$26,D20)&gt;1),AND(B20="不可",C20&lt;&gt;"利用不可"),AND(C20="確保中",B20&lt;&gt;"可")),"要確認","入力済"))</x:f>
      </x:c>
      <x:c r="J20" s="23" t="str">
        <x:v>未照合履歴は人数とは限りません。仮入場者を現地の定員確認から除外しないでください。</x:v>
      </x:c>
      <x:c r="K20" s="23"/>
      <x:c r="L20" s="23"/>
    </x:row>
    <x:row r="21" ht="38" customHeight="1">
      <x:c r="A21" s="22"/>
      <x:c r="B21" s="22"/>
      <x:c r="C21" s="22"/>
      <x:c r="D21" s="22"/>
      <x:c r="E21" s="28"/>
      <x:c r="F21" s="22"/>
      <x:c r="G21" s="22"/>
      <x:c r="H21" s="23" t="str">
        <x:f>IF(COUNTA(A21:G21)=0,"",IF(OR(A21="",B21="",C21="",E21="",F21="",COUNTIF($A$7:$A$26,A21)&gt;1,AND(C21="確保中",COUNTIFS('空欄_受付'!$C$7:$C$46,D21,'空欄_受付'!$E$7:$E$46,A21,'空欄_受付'!$F$7:$F$46,"有効")&lt;&gt;1),AND(C21="販売可",D21&lt;&gt;""),AND(D21&lt;&gt;"",COUNTIF($D$7:$D$26,D21)&gt;1),AND(B21="不可",C21&lt;&gt;"利用不可"),AND(C21="確保中",B21&lt;&gt;"可")),"要確認","入力済"))</x:f>
      </x:c>
      <x:c r="J21" s="23"/>
      <x:c r="K21" s="23"/>
      <x:c r="L21" s="23"/>
    </x:row>
    <x:row r="22" ht="38" customHeight="1">
      <x:c r="A22" s="20"/>
      <x:c r="B22" s="20"/>
      <x:c r="C22" s="20"/>
      <x:c r="D22" s="20"/>
      <x:c r="E22" s="26"/>
      <x:c r="F22" s="20"/>
      <x:c r="G22" s="20"/>
      <x:c r="H22" s="4" t="str">
        <x:f>IF(COUNTA(A22:G22)=0,"",IF(OR(A22="",B22="",C22="",E22="",F22="",COUNTIF($A$7:$A$26,A22)&gt;1,AND(C22="確保中",COUNTIFS('空欄_受付'!$C$7:$C$46,D22,'空欄_受付'!$E$7:$E$46,A22,'空欄_受付'!$F$7:$F$46,"有効")&lt;&gt;1),AND(C22="販売可",D22&lt;&gt;""),AND(D22&lt;&gt;"",COUNTIF($D$7:$D$26,D22)&gt;1),AND(B22="不可",C22&lt;&gt;"利用不可"),AND(C22="確保中",B22&lt;&gt;"可")),"要確認","入力済"))</x:f>
      </x:c>
      <x:c r="J22" s="4"/>
      <x:c r="K22" s="4"/>
      <x:c r="L22" s="4"/>
    </x:row>
    <x:row r="23" ht="38" customHeight="1">
      <x:c r="A23" s="22"/>
      <x:c r="B23" s="22"/>
      <x:c r="C23" s="22"/>
      <x:c r="D23" s="22"/>
      <x:c r="E23" s="28"/>
      <x:c r="F23" s="22"/>
      <x:c r="G23" s="22"/>
      <x:c r="H23" s="23" t="str">
        <x:f>IF(COUNTA(A23:G23)=0,"",IF(OR(A23="",B23="",C23="",E23="",F23="",COUNTIF($A$7:$A$26,A23)&gt;1,AND(C23="確保中",COUNTIFS('空欄_受付'!$C$7:$C$46,D23,'空欄_受付'!$E$7:$E$46,A23,'空欄_受付'!$F$7:$F$46,"有効")&lt;&gt;1),AND(C23="販売可",D23&lt;&gt;""),AND(D23&lt;&gt;"",COUNTIF($D$7:$D$26,D23)&gt;1),AND(B23="不可",C23&lt;&gt;"利用不可"),AND(C23="確保中",B23&lt;&gt;"可")),"要確認","入力済"))</x:f>
      </x:c>
      <x:c r="J23" s="23" t="str">
        <x:v>入力点検はID・必須欄等の補助です。本人確認、入退場順序、端末間排他、返金は自動処理しません。</x:v>
      </x:c>
      <x:c r="K23" s="23"/>
      <x:c r="L23" s="23"/>
    </x:row>
    <x:row r="24" ht="38" customHeight="1">
      <x:c r="A24" s="20"/>
      <x:c r="B24" s="20"/>
      <x:c r="C24" s="20"/>
      <x:c r="D24" s="20"/>
      <x:c r="E24" s="26"/>
      <x:c r="F24" s="20"/>
      <x:c r="G24" s="20"/>
      <x:c r="H24" s="4" t="str">
        <x:f>IF(COUNTA(A24:G24)=0,"",IF(OR(A24="",B24="",C24="",E24="",F24="",COUNTIF($A$7:$A$26,A24)&gt;1,AND(C24="確保中",COUNTIFS('空欄_受付'!$C$7:$C$46,D24,'空欄_受付'!$E$7:$E$46,A24,'空欄_受付'!$F$7:$F$46,"有効")&lt;&gt;1),AND(C24="販売可",D24&lt;&gt;""),AND(D24&lt;&gt;"",COUNTIF($D$7:$D$26,D24)&gt;1),AND(B24="不可",C24&lt;&gt;"利用不可"),AND(C24="確保中",B24&lt;&gt;"可")),"要確認","入力済"))</x:f>
      </x:c>
      <x:c r="J24" s="23"/>
      <x:c r="K24" s="23"/>
      <x:c r="L24" s="23"/>
    </x:row>
    <x:row r="25" ht="38" customHeight="1">
      <x:c r="A25" s="22"/>
      <x:c r="B25" s="22"/>
      <x:c r="C25" s="22"/>
      <x:c r="D25" s="22"/>
      <x:c r="E25" s="28"/>
      <x:c r="F25" s="22"/>
      <x:c r="G25" s="22"/>
      <x:c r="H25" s="23" t="str">
        <x:f>IF(COUNTA(A25:G25)=0,"",IF(OR(A25="",B25="",C25="",E25="",F25="",COUNTIF($A$7:$A$26,A25)&gt;1,AND(C25="確保中",COUNTIFS('空欄_受付'!$C$7:$C$46,D25,'空欄_受付'!$E$7:$E$46,A25,'空欄_受付'!$F$7:$F$46,"有効")&lt;&gt;1),AND(C25="販売可",D25&lt;&gt;""),AND(D25&lt;&gt;"",COUNTIF($D$7:$D$26,D25)&gt;1),AND(B25="不可",C25&lt;&gt;"利用不可"),AND(C25="確保中",B25&lt;&gt;"可")),"要確認","入力済"))</x:f>
      </x:c>
      <x:c r="J25" s="4"/>
      <x:c r="K25" s="4"/>
      <x:c r="L25" s="4"/>
    </x:row>
    <x:row r="26" ht="38" customHeight="1">
      <x:c r="A26" s="20"/>
      <x:c r="B26" s="20"/>
      <x:c r="C26" s="20"/>
      <x:c r="D26" s="20"/>
      <x:c r="E26" s="26"/>
      <x:c r="F26" s="20"/>
      <x:c r="G26" s="20"/>
      <x:c r="H26" s="4" t="str">
        <x:f>IF(COUNTA(A26:G26)=0,"",IF(OR(A26="",B26="",C26="",E26="",F26="",COUNTIF($A$7:$A$26,A26)&gt;1,AND(C26="確保中",COUNTIFS('空欄_受付'!$C$7:$C$46,D26,'空欄_受付'!$E$7:$E$46,A26,'空欄_受付'!$F$7:$F$46,"有効")&lt;&gt;1),AND(C26="販売可",D26&lt;&gt;""),AND(D26&lt;&gt;"",COUNTIF($D$7:$D$26,D26)&gt;1),AND(B26="不可",C26&lt;&gt;"利用不可"),AND(C26="確保中",B26&lt;&gt;"可")),"要確認","入力済"))</x:f>
      </x:c>
      <x:c r="J26" s="4"/>
      <x:c r="K26" s="4"/>
      <x:c r="L26" s="4"/>
    </x:row>
    <x:row r="27" ht="25" customHeight="1">
      <x:c r="A27" s="4"/>
      <x:c r="B27" s="4"/>
      <x:c r="C27" s="4"/>
      <x:c r="D27" s="4"/>
      <x:c r="E27" s="4"/>
      <x:c r="F27" s="4"/>
      <x:c r="G27" s="4"/>
      <x:c r="H27" s="4"/>
      <x:c r="J27" s="23" t="str">
        <x:v>申込情報（同じ開催に対する連絡・支払の単位）</x:v>
      </x:c>
      <x:c r="K27" s="23"/>
      <x:c r="L27" s="23"/>
    </x:row>
    <x:row r="28" ht="25" customHeight="1">
      <x:c r="A28" s="4"/>
      <x:c r="B28" s="4"/>
      <x:c r="C28" s="4"/>
      <x:c r="D28" s="4"/>
      <x:c r="E28" s="4"/>
      <x:c r="F28" s="4"/>
      <x:c r="G28" s="4"/>
      <x:c r="H28" s="4"/>
      <x:c r="J28" s="23"/>
      <x:c r="K28" s="23"/>
      <x:c r="L28" s="23"/>
    </x:row>
    <x:row r="29" ht="25" customHeight="1">
      <x:c r="A29" s="4"/>
      <x:c r="B29" s="4"/>
      <x:c r="C29" s="4"/>
      <x:c r="D29" s="4"/>
      <x:c r="E29" s="4"/>
      <x:c r="F29" s="4"/>
      <x:c r="G29" s="4"/>
      <x:c r="H29" s="4"/>
      <x:c r="J29" s="4" t="str">
        <x:v>申込ID</x:v>
      </x:c>
      <x:c r="K29" s="20"/>
      <x:c r="L29" s="4"/>
    </x:row>
    <x:row r="30" ht="25" customHeight="1">
      <x:c r="J30" s="4" t="str">
        <x:v>申込者ID</x:v>
      </x:c>
      <x:c r="K30" s="20"/>
      <x:c r="L30" s="4"/>
    </x:row>
    <x:row r="31" ht="25" customHeight="1">
      <x:c r="J31" s="4" t="str">
        <x:v>当初申込人数（人）</x:v>
      </x:c>
      <x:c r="K31" s="20"/>
      <x:c r="L31" s="4"/>
    </x:row>
    <x:row r="32" ht="25" customHeight="1">
      <x:c r="J32" s="4" t="str">
        <x:v>申込者本人の参加</x:v>
      </x:c>
      <x:c r="K32" s="20"/>
      <x:c r="L32" s="4"/>
    </x:row>
    <x:row r="33" ht="25" customHeight="1">
      <x:c r="J33" s="4" t="str">
        <x:v>開催日</x:v>
      </x:c>
      <x:c r="K33" s="20"/>
      <x:c r="L33" s="4"/>
    </x:row>
    <x:row r="34" ht="25" customHeight="1">
      <x:c r="J34" s="4"/>
      <x:c r="K34" s="4"/>
      <x:c r="L34" s="4"/>
    </x:row>
    <x:row r="35" ht="25" customHeight="1">
      <x:c r="J35" s="4"/>
      <x:c r="K35" s="4"/>
      <x:c r="L35" s="4"/>
    </x:row>
    <x:row r="36" ht="25" customHeight="1">
      <x:c r="J36" s="4"/>
      <x:c r="K36" s="4"/>
      <x:c r="L36" s="4"/>
    </x:row>
  </x:sheetData>
  <x:mergeCells>
    <x:mergeCell ref="A1:H2"/>
    <x:mergeCell ref="A3:H4"/>
    <x:mergeCell ref="J1:L1"/>
    <x:mergeCell ref="K2:L2"/>
    <x:mergeCell ref="K4:L4"/>
    <x:mergeCell ref="K5:L5"/>
    <x:mergeCell ref="K6:L6"/>
    <x:mergeCell ref="K7:L7"/>
    <x:mergeCell ref="K8:L8"/>
    <x:mergeCell ref="K9:L9"/>
    <x:mergeCell ref="K10:L10"/>
    <x:mergeCell ref="K11:L11"/>
    <x:mergeCell ref="K12:L12"/>
    <x:mergeCell ref="K13:L13"/>
    <x:mergeCell ref="J15:L16"/>
    <x:mergeCell ref="J17:L18"/>
    <x:mergeCell ref="J20:L21"/>
    <x:mergeCell ref="J23:L24"/>
    <x:mergeCell ref="J27:L28"/>
    <x:mergeCell ref="K29:L29"/>
    <x:mergeCell ref="K30:L30"/>
    <x:mergeCell ref="K31:L31"/>
    <x:mergeCell ref="K32:L32"/>
    <x:mergeCell ref="K33:L33"/>
  </x:mergeCells>
  <x:conditionalFormatting sqref="H7:H26">
    <x:cfRule type="expression" dxfId="9" priority="1">
      <x:formula>H7="要確認"</x:formula>
    </x:cfRule>
  </x:conditionalFormatting>
  <x:conditionalFormatting sqref="K4:L4">
    <x:cfRule type="expression" dxfId="10" priority="2">
      <x:formula>$K$4="要確認"</x:formula>
    </x:cfRule>
  </x:conditionalFormatting>
  <x:dataValidations count="2">
    <x:dataValidation type="list" sqref="B7:B26">
      <x:formula1>"可,不可"</x:formula1>
    </x:dataValidation>
    <x:dataValidation type="list" sqref="C7:C26">
      <x:formula1>"販売可,確保中,保留,利用不可"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2184b868b66c4b58"/>
  </x:tableParts>
</x:worksheet>
</file>

<file path=xl/worksheets/sheet10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22" hidden="0" customWidth="1"/>
    <x:col min="3" max="3" width="24" hidden="0" customWidth="1"/>
    <x:col min="4" max="4" width="19" hidden="0" customWidth="1"/>
    <x:col min="5" max="5" width="18" hidden="0" customWidth="1"/>
    <x:col min="6" max="6" width="22" hidden="0" customWidth="1"/>
    <x:col min="7" max="7" width="24" hidden="0" customWidth="1"/>
    <x:col min="8" max="8" width="40" hidden="0" customWidth="1"/>
  </x:cols>
  <x:sheetData>
    <x:row r="1" ht="24" customHeight="1">
      <x:c r="A1" s="9" t="str">
        <x:v>取消・通信断・照合の記録・空欄</x:v>
      </x:c>
      <x:c r="B1" s="9"/>
      <x:c r="C1" s="9"/>
      <x:c r="D1" s="9"/>
      <x:c r="E1" s="9"/>
      <x:c r="F1" s="9"/>
      <x:c r="G1" s="9"/>
      <x:c r="H1" s="9"/>
    </x:row>
    <x:row r="2" ht="24" customHeight="1">
      <x:c r="A2" s="9"/>
      <x:c r="B2" s="9"/>
      <x:c r="C2" s="9"/>
      <x:c r="D2" s="9"/>
      <x:c r="E2" s="9"/>
      <x:c r="F2" s="9"/>
      <x:c r="G2" s="9"/>
      <x:c r="H2" s="9"/>
    </x:row>
    <x:row r="3" ht="25" customHeight="1">
      <x:c r="A3" s="13" t="str">
        <x:v>原記録を消さず、状態を変更した経緯を1件ずつ追加します。ここは監査用であり、来場者数を合算する表ではありません。
取消→券無効化→席解放→返金、仮記録→照合済みを区別します。履歴IDや券IDで元の記録に結び付けます。</x:v>
      </x:c>
      <x:c r="B3" s="13"/>
      <x:c r="C3" s="13"/>
      <x:c r="D3" s="13"/>
      <x:c r="E3" s="13"/>
      <x:c r="F3" s="13"/>
      <x:c r="G3" s="13"/>
      <x:c r="H3" s="13"/>
    </x:row>
    <x:row r="4" ht="25" customHeight="1">
      <x:c r="A4" s="13"/>
      <x:c r="B4" s="13"/>
      <x:c r="C4" s="13"/>
      <x:c r="D4" s="13"/>
      <x:c r="E4" s="13"/>
      <x:c r="F4" s="13"/>
      <x:c r="G4" s="13"/>
      <x:c r="H4" s="13"/>
    </x:row>
    <x:row r="5" ht="25" customHeight="1">
      <x:c r="A5" s="4"/>
      <x:c r="B5" s="4"/>
      <x:c r="C5" s="4"/>
      <x:c r="D5" s="4"/>
      <x:c r="E5" s="4"/>
      <x:c r="F5" s="4"/>
      <x:c r="G5" s="4"/>
      <x:c r="H5" s="4"/>
    </x:row>
    <x:row r="6" ht="34" customHeight="1">
      <x:c r="A6" s="17" t="str">
        <x:v>記録ID</x:v>
      </x:c>
      <x:c r="B6" s="17" t="str">
        <x:v>記録時刻</x:v>
      </x:c>
      <x:c r="C6" s="17" t="str">
        <x:v>対象</x:v>
      </x:c>
      <x:c r="D6" s="17" t="str">
        <x:v>処理</x:v>
      </x:c>
      <x:c r="E6" s="17" t="str">
        <x:v>変更前</x:v>
      </x:c>
      <x:c r="F6" s="17" t="str">
        <x:v>変更後</x:v>
      </x:c>
      <x:c r="G6" s="17" t="str">
        <x:v>担当・確認者</x:v>
      </x:c>
      <x:c r="H6" s="17" t="str">
        <x:v>根拠・次の作業</x:v>
      </x:c>
    </x:row>
    <x:row r="7" ht="64" customHeight="1">
      <x:c r="A7" s="22"/>
      <x:c r="B7" s="28"/>
      <x:c r="C7" s="22"/>
      <x:c r="D7" s="22"/>
      <x:c r="E7" s="22"/>
      <x:c r="F7" s="22"/>
      <x:c r="G7" s="22"/>
      <x:c r="H7" s="22"/>
    </x:row>
    <x:row r="8" ht="64" customHeight="1">
      <x:c r="A8" s="20"/>
      <x:c r="B8" s="26"/>
      <x:c r="C8" s="20"/>
      <x:c r="D8" s="20"/>
      <x:c r="E8" s="20"/>
      <x:c r="F8" s="20"/>
      <x:c r="G8" s="20"/>
      <x:c r="H8" s="20"/>
    </x:row>
    <x:row r="9" ht="64" customHeight="1">
      <x:c r="A9" s="22"/>
      <x:c r="B9" s="28"/>
      <x:c r="C9" s="22"/>
      <x:c r="D9" s="22"/>
      <x:c r="E9" s="22"/>
      <x:c r="F9" s="22"/>
      <x:c r="G9" s="22"/>
      <x:c r="H9" s="22"/>
    </x:row>
    <x:row r="10" ht="64" customHeight="1">
      <x:c r="A10" s="20"/>
      <x:c r="B10" s="26"/>
      <x:c r="C10" s="20"/>
      <x:c r="D10" s="20"/>
      <x:c r="E10" s="20"/>
      <x:c r="F10" s="20"/>
      <x:c r="G10" s="20"/>
      <x:c r="H10" s="20"/>
    </x:row>
    <x:row r="11" ht="64" customHeight="1">
      <x:c r="A11" s="22"/>
      <x:c r="B11" s="28"/>
      <x:c r="C11" s="22"/>
      <x:c r="D11" s="22"/>
      <x:c r="E11" s="22"/>
      <x:c r="F11" s="22"/>
      <x:c r="G11" s="22"/>
      <x:c r="H11" s="22"/>
    </x:row>
    <x:row r="12" ht="64" customHeight="1">
      <x:c r="A12" s="20"/>
      <x:c r="B12" s="26"/>
      <x:c r="C12" s="20"/>
      <x:c r="D12" s="20"/>
      <x:c r="E12" s="20"/>
      <x:c r="F12" s="20"/>
      <x:c r="G12" s="20"/>
      <x:c r="H12" s="20"/>
    </x:row>
    <x:row r="13" ht="64" customHeight="1">
      <x:c r="A13" s="22"/>
      <x:c r="B13" s="28"/>
      <x:c r="C13" s="22"/>
      <x:c r="D13" s="22"/>
      <x:c r="E13" s="22"/>
      <x:c r="F13" s="22"/>
      <x:c r="G13" s="22"/>
      <x:c r="H13" s="22"/>
    </x:row>
    <x:row r="14" ht="64" customHeight="1">
      <x:c r="A14" s="20"/>
      <x:c r="B14" s="26"/>
      <x:c r="C14" s="20"/>
      <x:c r="D14" s="20"/>
      <x:c r="E14" s="20"/>
      <x:c r="F14" s="20"/>
      <x:c r="G14" s="20"/>
      <x:c r="H14" s="20"/>
    </x:row>
    <x:row r="15" ht="64" customHeight="1">
      <x:c r="A15" s="22"/>
      <x:c r="B15" s="28"/>
      <x:c r="C15" s="22"/>
      <x:c r="D15" s="22"/>
      <x:c r="E15" s="22"/>
      <x:c r="F15" s="22"/>
      <x:c r="G15" s="22"/>
      <x:c r="H15" s="22"/>
    </x:row>
    <x:row r="16" ht="64" customHeight="1">
      <x:c r="A16" s="20"/>
      <x:c r="B16" s="26"/>
      <x:c r="C16" s="20"/>
      <x:c r="D16" s="20"/>
      <x:c r="E16" s="20"/>
      <x:c r="F16" s="20"/>
      <x:c r="G16" s="20"/>
      <x:c r="H16" s="20"/>
    </x:row>
    <x:row r="17" ht="64" customHeight="1">
      <x:c r="A17" s="22"/>
      <x:c r="B17" s="28"/>
      <x:c r="C17" s="22"/>
      <x:c r="D17" s="22"/>
      <x:c r="E17" s="22"/>
      <x:c r="F17" s="22"/>
      <x:c r="G17" s="22"/>
      <x:c r="H17" s="22"/>
    </x:row>
    <x:row r="18" ht="64" customHeight="1">
      <x:c r="A18" s="20"/>
      <x:c r="B18" s="26"/>
      <x:c r="C18" s="20"/>
      <x:c r="D18" s="20"/>
      <x:c r="E18" s="20"/>
      <x:c r="F18" s="20"/>
      <x:c r="G18" s="20"/>
      <x:c r="H18" s="20"/>
    </x:row>
    <x:row r="19" ht="64" customHeight="1">
      <x:c r="A19" s="22"/>
      <x:c r="B19" s="28"/>
      <x:c r="C19" s="22"/>
      <x:c r="D19" s="22"/>
      <x:c r="E19" s="22"/>
      <x:c r="F19" s="22"/>
      <x:c r="G19" s="22"/>
      <x:c r="H19" s="22"/>
    </x:row>
    <x:row r="20" ht="64" customHeight="1">
      <x:c r="A20" s="20"/>
      <x:c r="B20" s="26"/>
      <x:c r="C20" s="20"/>
      <x:c r="D20" s="20"/>
      <x:c r="E20" s="20"/>
      <x:c r="F20" s="20"/>
      <x:c r="G20" s="20"/>
      <x:c r="H20" s="20"/>
    </x:row>
    <x:row r="21" ht="64" customHeight="1">
      <x:c r="A21" s="22"/>
      <x:c r="B21" s="28"/>
      <x:c r="C21" s="22"/>
      <x:c r="D21" s="22"/>
      <x:c r="E21" s="22"/>
      <x:c r="F21" s="22"/>
      <x:c r="G21" s="22"/>
      <x:c r="H21" s="22"/>
    </x:row>
    <x:row r="22" ht="64" customHeight="1">
      <x:c r="A22" s="20"/>
      <x:c r="B22" s="26"/>
      <x:c r="C22" s="20"/>
      <x:c r="D22" s="20"/>
      <x:c r="E22" s="20"/>
      <x:c r="F22" s="20"/>
      <x:c r="G22" s="20"/>
      <x:c r="H22" s="20"/>
    </x:row>
    <x:row r="23" ht="64" customHeight="1">
      <x:c r="A23" s="22"/>
      <x:c r="B23" s="28"/>
      <x:c r="C23" s="22"/>
      <x:c r="D23" s="22"/>
      <x:c r="E23" s="22"/>
      <x:c r="F23" s="22"/>
      <x:c r="G23" s="22"/>
      <x:c r="H23" s="22"/>
    </x:row>
    <x:row r="24" ht="64" customHeight="1">
      <x:c r="A24" s="20"/>
      <x:c r="B24" s="26"/>
      <x:c r="C24" s="20"/>
      <x:c r="D24" s="20"/>
      <x:c r="E24" s="20"/>
      <x:c r="F24" s="20"/>
      <x:c r="G24" s="20"/>
      <x:c r="H24" s="20"/>
    </x:row>
    <x:row r="25" ht="64" customHeight="1">
      <x:c r="A25" s="22"/>
      <x:c r="B25" s="28"/>
      <x:c r="C25" s="22"/>
      <x:c r="D25" s="22"/>
      <x:c r="E25" s="22"/>
      <x:c r="F25" s="22"/>
      <x:c r="G25" s="22"/>
      <x:c r="H25" s="22"/>
    </x:row>
    <x:row r="26" ht="64" customHeight="1">
      <x:c r="A26" s="20"/>
      <x:c r="B26" s="26"/>
      <x:c r="C26" s="20"/>
      <x:c r="D26" s="20"/>
      <x:c r="E26" s="20"/>
      <x:c r="F26" s="20"/>
      <x:c r="G26" s="20"/>
      <x:c r="H26" s="20"/>
    </x:row>
    <x:row r="27" ht="64" customHeight="1">
      <x:c r="A27" s="22"/>
      <x:c r="B27" s="28"/>
      <x:c r="C27" s="22"/>
      <x:c r="D27" s="22"/>
      <x:c r="E27" s="22"/>
      <x:c r="F27" s="22"/>
      <x:c r="G27" s="22"/>
      <x:c r="H27" s="22"/>
    </x:row>
    <x:row r="28" ht="64" customHeight="1">
      <x:c r="A28" s="20"/>
      <x:c r="B28" s="26"/>
      <x:c r="C28" s="20"/>
      <x:c r="D28" s="20"/>
      <x:c r="E28" s="20"/>
      <x:c r="F28" s="20"/>
      <x:c r="G28" s="20"/>
      <x:c r="H28" s="20"/>
    </x:row>
    <x:row r="29" ht="64" customHeight="1">
      <x:c r="A29" s="22"/>
      <x:c r="B29" s="28"/>
      <x:c r="C29" s="22"/>
      <x:c r="D29" s="22"/>
      <x:c r="E29" s="22"/>
      <x:c r="F29" s="22"/>
      <x:c r="G29" s="22"/>
      <x:c r="H29" s="22"/>
    </x:row>
    <x:row r="30" ht="64" customHeight="1">
      <x:c r="A30" s="20"/>
      <x:c r="B30" s="26"/>
      <x:c r="C30" s="20"/>
      <x:c r="D30" s="20"/>
      <x:c r="E30" s="20"/>
      <x:c r="F30" s="20"/>
      <x:c r="G30" s="20"/>
      <x:c r="H30" s="20"/>
    </x:row>
    <x:row r="31" ht="64" customHeight="1">
      <x:c r="A31" s="22"/>
      <x:c r="B31" s="28"/>
      <x:c r="C31" s="22"/>
      <x:c r="D31" s="22"/>
      <x:c r="E31" s="22"/>
      <x:c r="F31" s="22"/>
      <x:c r="G31" s="22"/>
      <x:c r="H31" s="22"/>
    </x:row>
    <x:row r="32" ht="64" customHeight="1">
      <x:c r="A32" s="20"/>
      <x:c r="B32" s="26"/>
      <x:c r="C32" s="20"/>
      <x:c r="D32" s="20"/>
      <x:c r="E32" s="20"/>
      <x:c r="F32" s="20"/>
      <x:c r="G32" s="20"/>
      <x:c r="H32" s="20"/>
    </x:row>
    <x:row r="33" ht="64" customHeight="1">
      <x:c r="A33" s="22"/>
      <x:c r="B33" s="28"/>
      <x:c r="C33" s="22"/>
      <x:c r="D33" s="22"/>
      <x:c r="E33" s="22"/>
      <x:c r="F33" s="22"/>
      <x:c r="G33" s="22"/>
      <x:c r="H33" s="22"/>
    </x:row>
    <x:row r="34" ht="64" customHeight="1">
      <x:c r="A34" s="20"/>
      <x:c r="B34" s="26"/>
      <x:c r="C34" s="20"/>
      <x:c r="D34" s="20"/>
      <x:c r="E34" s="20"/>
      <x:c r="F34" s="20"/>
      <x:c r="G34" s="20"/>
      <x:c r="H34" s="20"/>
    </x:row>
    <x:row r="35" ht="64" customHeight="1">
      <x:c r="A35" s="22"/>
      <x:c r="B35" s="28"/>
      <x:c r="C35" s="22"/>
      <x:c r="D35" s="22"/>
      <x:c r="E35" s="22"/>
      <x:c r="F35" s="22"/>
      <x:c r="G35" s="22"/>
      <x:c r="H35" s="22"/>
    </x:row>
    <x:row r="36" ht="64" customHeight="1">
      <x:c r="A36" s="20"/>
      <x:c r="B36" s="26"/>
      <x:c r="C36" s="20"/>
      <x:c r="D36" s="20"/>
      <x:c r="E36" s="20"/>
      <x:c r="F36" s="20"/>
      <x:c r="G36" s="20"/>
      <x:c r="H36" s="20"/>
    </x:row>
    <x:row r="37" ht="64" customHeight="1">
      <x:c r="A37" s="22"/>
      <x:c r="B37" s="28"/>
      <x:c r="C37" s="22"/>
      <x:c r="D37" s="22"/>
      <x:c r="E37" s="22"/>
      <x:c r="F37" s="22"/>
      <x:c r="G37" s="22"/>
      <x:c r="H37" s="22"/>
    </x:row>
    <x:row r="38" ht="64" customHeight="1">
      <x:c r="A38" s="20"/>
      <x:c r="B38" s="26"/>
      <x:c r="C38" s="20"/>
      <x:c r="D38" s="20"/>
      <x:c r="E38" s="20"/>
      <x:c r="F38" s="20"/>
      <x:c r="G38" s="20"/>
      <x:c r="H38" s="20"/>
    </x:row>
    <x:row r="39" ht="64" customHeight="1">
      <x:c r="A39" s="22"/>
      <x:c r="B39" s="28"/>
      <x:c r="C39" s="22"/>
      <x:c r="D39" s="22"/>
      <x:c r="E39" s="22"/>
      <x:c r="F39" s="22"/>
      <x:c r="G39" s="22"/>
      <x:c r="H39" s="22"/>
    </x:row>
    <x:row r="40" ht="64" customHeight="1">
      <x:c r="A40" s="20"/>
      <x:c r="B40" s="26"/>
      <x:c r="C40" s="20"/>
      <x:c r="D40" s="20"/>
      <x:c r="E40" s="20"/>
      <x:c r="F40" s="20"/>
      <x:c r="G40" s="20"/>
      <x:c r="H40" s="20"/>
    </x:row>
    <x:row r="41" ht="64" customHeight="1">
      <x:c r="A41" s="22"/>
      <x:c r="B41" s="28"/>
      <x:c r="C41" s="22"/>
      <x:c r="D41" s="22"/>
      <x:c r="E41" s="22"/>
      <x:c r="F41" s="22"/>
      <x:c r="G41" s="22"/>
      <x:c r="H41" s="22"/>
    </x:row>
    <x:row r="42" ht="64" customHeight="1">
      <x:c r="A42" s="20"/>
      <x:c r="B42" s="26"/>
      <x:c r="C42" s="20"/>
      <x:c r="D42" s="20"/>
      <x:c r="E42" s="20"/>
      <x:c r="F42" s="20"/>
      <x:c r="G42" s="20"/>
      <x:c r="H42" s="20"/>
    </x:row>
    <x:row r="43" ht="64" customHeight="1">
      <x:c r="A43" s="22"/>
      <x:c r="B43" s="28"/>
      <x:c r="C43" s="22"/>
      <x:c r="D43" s="22"/>
      <x:c r="E43" s="22"/>
      <x:c r="F43" s="22"/>
      <x:c r="G43" s="22"/>
      <x:c r="H43" s="22"/>
    </x:row>
    <x:row r="44" ht="64" customHeight="1">
      <x:c r="A44" s="20"/>
      <x:c r="B44" s="26"/>
      <x:c r="C44" s="20"/>
      <x:c r="D44" s="20"/>
      <x:c r="E44" s="20"/>
      <x:c r="F44" s="20"/>
      <x:c r="G44" s="20"/>
      <x:c r="H44" s="20"/>
    </x:row>
    <x:row r="45" ht="64" customHeight="1">
      <x:c r="A45" s="22"/>
      <x:c r="B45" s="28"/>
      <x:c r="C45" s="22"/>
      <x:c r="D45" s="22"/>
      <x:c r="E45" s="22"/>
      <x:c r="F45" s="22"/>
      <x:c r="G45" s="22"/>
      <x:c r="H45" s="22"/>
    </x:row>
    <x:row r="46" ht="64" customHeight="1">
      <x:c r="A46" s="20"/>
      <x:c r="B46" s="26"/>
      <x:c r="C46" s="20"/>
      <x:c r="D46" s="20"/>
      <x:c r="E46" s="20"/>
      <x:c r="F46" s="20"/>
      <x:c r="G46" s="20"/>
      <x:c r="H46" s="20"/>
    </x:row>
  </x:sheetData>
  <x:mergeCells>
    <x:mergeCell ref="A1:H2"/>
    <x:mergeCell ref="A3:H4"/>
  </x:mergeCells>
  <x:pageMargins left="0.7" right="0.7" top="0.75" bottom="0.75" header="0.3" footer="0.3"/>
  <x:tableParts count="1">
    <x:tablePart xmlns:r="http://schemas.openxmlformats.org/officeDocument/2006/relationships" r:id="R5b6ddd64d3cf4f7f"/>
  </x:tableParts>
</x:worksheet>
</file>

<file path=xl/worksheets/sheet11.xml><?xml version="1.0" encoding="utf-8"?>
<x:worksheet xmlns:x="http://schemas.openxmlformats.org/spreadsheetml/2006/main">
  <x:sheetFormatPr defaultRowHeight="15"/>
  <x:cols>
    <x:col min="1" max="1" width="13" hidden="0" customWidth="1"/>
    <x:col min="2" max="2" width="40" hidden="0" customWidth="1"/>
    <x:col min="3" max="3" width="25" hidden="0" customWidth="1"/>
    <x:col min="4" max="4" width="12" hidden="0" customWidth="1"/>
    <x:col min="5" max="5" width="40" hidden="0" customWidth="1"/>
  </x:cols>
  <x:sheetData>
    <x:row r="1" ht="24" customHeight="1">
      <x:c r="A1" s="9" t="str">
        <x:v>運用確認チェック・空欄</x:v>
      </x:c>
      <x:c r="B1" s="9"/>
      <x:c r="C1" s="9"/>
      <x:c r="D1" s="9"/>
      <x:c r="E1" s="9"/>
    </x:row>
    <x:row r="2" ht="24" customHeight="1">
      <x:c r="A2" s="9"/>
      <x:c r="B2" s="9"/>
      <x:c r="C2" s="9"/>
      <x:c r="D2" s="9"/>
      <x:c r="E2" s="9"/>
    </x:row>
    <x:row r="3" ht="25" customHeight="1">
      <x:c r="A3" s="13" t="str">
        <x:v>「済」はその確認項目の記録であり、イベント全体の完了・本人確認・返金完了を意味しません。
未完・保留は担当と残作業を引き継いでください。空欄版は一般的な確認文だけを残し、例のID・結果は取り除いています。</x:v>
      </x:c>
      <x:c r="B3" s="13"/>
      <x:c r="C3" s="13"/>
      <x:c r="D3" s="13"/>
      <x:c r="E3" s="13"/>
    </x:row>
    <x:row r="4" ht="25" customHeight="1">
      <x:c r="A4" s="13"/>
      <x:c r="B4" s="13"/>
      <x:c r="C4" s="13"/>
      <x:c r="D4" s="13"/>
      <x:c r="E4" s="13"/>
    </x:row>
    <x:row r="5" ht="25" customHeight="1">
      <x:c r="A5" s="4"/>
      <x:c r="B5" s="4"/>
      <x:c r="C5" s="4"/>
      <x:c r="D5" s="4"/>
      <x:c r="E5" s="4"/>
    </x:row>
    <x:row r="6" ht="34" customHeight="1">
      <x:c r="A6" s="17" t="str">
        <x:v>段階</x:v>
      </x:c>
      <x:c r="B6" s="17" t="str">
        <x:v>確認すること</x:v>
      </x:c>
      <x:c r="C6" s="17" t="str">
        <x:v>担当</x:v>
      </x:c>
      <x:c r="D6" s="17" t="str">
        <x:v>確認結果</x:v>
      </x:c>
      <x:c r="E6" s="17" t="str">
        <x:v>確認時刻・根拠</x:v>
      </x:c>
    </x:row>
    <x:row r="7" ht="58" customHeight="1">
      <x:c r="A7" s="23" t="str">
        <x:v>事前</x:v>
      </x:c>
      <x:c r="B7" s="23" t="str">
        <x:v>申込者と参加者・券IDを分けた</x:v>
      </x:c>
      <x:c r="C7" s="22"/>
      <x:c r="D7" s="22"/>
      <x:c r="E7" s="22"/>
    </x:row>
    <x:row r="8" ht="58" customHeight="1">
      <x:c r="A8" s="4" t="str">
        <x:v>事前</x:v>
      </x:c>
      <x:c r="B8" s="4" t="str">
        <x:v>利用可能席・券種枠・保留枠を確認した</x:v>
      </x:c>
      <x:c r="C8" s="20"/>
      <x:c r="D8" s="20"/>
      <x:c r="E8" s="20"/>
    </x:row>
    <x:row r="9" ht="58" customHeight="1">
      <x:c r="A9" s="23" t="str">
        <x:v>取消</x:v>
      </x:c>
      <x:c r="B9" s="23" t="str">
        <x:v>対象券の無効化と席解放を別に確認した</x:v>
      </x:c>
      <x:c r="C9" s="22"/>
      <x:c r="D9" s="22"/>
      <x:c r="E9" s="22"/>
    </x:row>
    <x:row r="10" ht="58" customHeight="1">
      <x:c r="A10" s="4" t="str">
        <x:v>取消</x:v>
      </x:c>
      <x:c r="B10" s="4" t="str">
        <x:v>返金条件・処理を入場可否とは別に確認した</x:v>
      </x:c>
      <x:c r="C10" s="20"/>
      <x:c r="D10" s="20"/>
      <x:c r="E10" s="20"/>
    </x:row>
    <x:row r="11" ht="58" customHeight="1">
      <x:c r="A11" s="23" t="str">
        <x:v>開場前</x:v>
      </x:c>
      <x:c r="B11" s="23" t="str">
        <x:v>端末の時計・名簿版・取消情報をそろえた</x:v>
      </x:c>
      <x:c r="C11" s="22"/>
      <x:c r="D11" s="22"/>
      <x:c r="E11" s="22"/>
    </x:row>
    <x:row r="12" ht="58" customHeight="1">
      <x:c r="A12" s="4" t="str">
        <x:v>受付</x:v>
      </x:c>
      <x:c r="B12" s="4" t="str">
        <x:v>初回入場・退場・再入場を別履歴にした</x:v>
      </x:c>
      <x:c r="C12" s="20"/>
      <x:c r="D12" s="20"/>
      <x:c r="E12" s="20"/>
    </x:row>
    <x:row r="13" ht="58" customHeight="1">
      <x:c r="A13" s="23" t="str">
        <x:v>通信断</x:v>
      </x:c>
      <x:c r="B13" s="23" t="str">
        <x:v>通信可能な端末への集約と、停止端末の未送信履歴を確認した</x:v>
      </x:c>
      <x:c r="C13" s="22"/>
      <x:c r="D13" s="22"/>
      <x:c r="E13" s="22"/>
    </x:row>
    <x:row r="14" ht="58" customHeight="1">
      <x:c r="A14" s="4" t="str">
        <x:v>通信断</x:v>
      </x:c>
      <x:c r="B14" s="4" t="str">
        <x:v>全端末の通信断時は全履歴を集約し、仮入場者も現地人数に含めた</x:v>
      </x:c>
      <x:c r="C14" s="20"/>
      <x:c r="D14" s="20"/>
      <x:c r="E14" s="20"/>
    </x:row>
    <x:row r="15" ht="58" customHeight="1">
      <x:c r="A15" s="23" t="str">
        <x:v>復旧後</x:v>
      </x:c>
      <x:c r="B15" s="23" t="str">
        <x:v>端末間の同券履歴と原記録を責任者が照合した</x:v>
      </x:c>
      <x:c r="C15" s="22"/>
      <x:c r="D15" s="22"/>
      <x:c r="E15" s="22"/>
    </x:row>
    <x:row r="16" ht="58" customHeight="1">
      <x:c r="A16" s="4" t="str">
        <x:v>復旧後</x:v>
      </x:c>
      <x:c r="B16" s="4" t="str">
        <x:v>残席・実来場者・在場者を別々に照合した</x:v>
      </x:c>
      <x:c r="C16" s="20"/>
      <x:c r="D16" s="20"/>
      <x:c r="E16" s="20"/>
    </x:row>
    <x:row r="17" ht="58" customHeight="1">
      <x:c r="A17" s="23" t="str">
        <x:v>運用条件</x:v>
      </x:c>
      <x:c r="B17" s="23" t="str">
        <x:v>QR所持と本人確認を分け、譲渡・再発行条件を決めた</x:v>
      </x:c>
      <x:c r="C17" s="22"/>
      <x:c r="D17" s="22"/>
      <x:c r="E17" s="22"/>
    </x:row>
    <x:row r="18" ht="58" customHeight="1">
      <x:c r="A18" s="4" t="str">
        <x:v>終了後</x:v>
      </x:c>
      <x:c r="B18" s="4" t="str">
        <x:v>名簿の閲覧者・保管期限・回収方法を決めた</x:v>
      </x:c>
      <x:c r="C18" s="20"/>
      <x:c r="D18" s="20"/>
      <x:c r="E18" s="20"/>
    </x:row>
    <x:row r="19" ht="25" customHeight="1">
      <x:c r="A19" s="4"/>
      <x:c r="B19" s="4"/>
      <x:c r="C19" s="4"/>
      <x:c r="D19" s="4"/>
      <x:c r="E19" s="4"/>
    </x:row>
    <x:row r="20" ht="25" customHeight="1">
      <x:c r="A20" s="4"/>
      <x:c r="B20" s="4"/>
      <x:c r="C20" s="4"/>
      <x:c r="D20" s="4"/>
      <x:c r="E20" s="4"/>
    </x:row>
    <x:row r="21" ht="25" customHeight="1">
      <x:c r="A21" s="4"/>
      <x:c r="B21" s="4"/>
      <x:c r="C21" s="4"/>
      <x:c r="D21" s="4"/>
      <x:c r="E21" s="4"/>
    </x:row>
    <x:row r="22" ht="25" customHeight="1">
      <x:c r="A22" s="4"/>
      <x:c r="B22" s="4"/>
      <x:c r="C22" s="4"/>
      <x:c r="D22" s="4"/>
      <x:c r="E22" s="4"/>
    </x:row>
  </x:sheetData>
  <x:mergeCells>
    <x:mergeCell ref="A1:E2"/>
    <x:mergeCell ref="A3:E4"/>
  </x:mergeCells>
  <x:conditionalFormatting sqref="D7:D18">
    <x:cfRule type="expression" dxfId="11" priority="1">
      <x:formula>OR(D7="未完",D7="保留")</x:formula>
    </x:cfRule>
  </x:conditionalFormatting>
  <x:dataValidations count="1">
    <x:dataValidation type="list" sqref="D7:D18">
      <x:formula1>"済,未完,保留,対象外"</x:formula1>
    </x:dataValidation>
  </x:dataValidations>
  <x:pageMargins left="0.7" right="0.7" top="0.75" bottom="0.75" header="0.3" footer="0.3"/>
</x:worksheet>
</file>

<file path=xl/worksheets/sheet12.xml><?xml version="1.0" encoding="utf-8"?>
<x:worksheet xmlns:x="http://schemas.openxmlformats.org/spreadsheetml/2006/main">
  <x:sheetFormatPr defaultRowHeight="15"/>
  <x:cols>
    <x:col min="1" max="1" width="9" hidden="0" customWidth="1"/>
    <x:col min="2" max="2" width="32" hidden="0" customWidth="1"/>
    <x:col min="3" max="3" width="28" hidden="0" customWidth="1"/>
    <x:col min="4" max="4" width="27" hidden="0" customWidth="1"/>
    <x:col min="5" max="5" width="15" hidden="0" customWidth="1"/>
    <x:col min="6" max="6" width="38" hidden="0" customWidth="1"/>
    <x:col min="7" max="7" width="40" hidden="0" customWidth="1"/>
    <x:col min="8" max="8" width="40" hidden="0" customWidth="1"/>
  </x:cols>
  <x:sheetData>
    <x:row r="1" ht="24" customHeight="1">
      <x:c r="A1" s="9" t="str">
        <x:v>出典と適用範囲</x:v>
      </x:c>
      <x:c r="B1" s="9"/>
      <x:c r="C1" s="9"/>
      <x:c r="D1" s="9"/>
      <x:c r="E1" s="9"/>
      <x:c r="F1" s="9"/>
      <x:c r="G1" s="9"/>
      <x:c r="H1" s="9"/>
    </x:row>
    <x:row r="2" ht="24" customHeight="1">
      <x:c r="A2" s="9"/>
      <x:c r="B2" s="9"/>
      <x:c r="C2" s="9"/>
      <x:c r="D2" s="9"/>
      <x:c r="E2" s="9"/>
      <x:c r="F2" s="9"/>
      <x:c r="G2" s="9"/>
      <x:c r="H2" s="9"/>
    </x:row>
    <x:row r="3" ht="25" customHeight="1">
      <x:c r="A3" s="13" t="str">
        <x:v>確認日：2026-09-15。公式資料の機能説明と、本稿の運用設計・架空の数値を分けて扱います。長文の引用・未確認の実績は含みません。</x:v>
      </x:c>
      <x:c r="B3" s="13"/>
      <x:c r="C3" s="13"/>
      <x:c r="D3" s="13"/>
      <x:c r="E3" s="13"/>
      <x:c r="F3" s="13"/>
      <x:c r="G3" s="13"/>
      <x:c r="H3" s="13"/>
    </x:row>
    <x:row r="4" ht="25" customHeight="1">
      <x:c r="A4" s="13"/>
      <x:c r="B4" s="13"/>
      <x:c r="C4" s="13"/>
      <x:c r="D4" s="13"/>
      <x:c r="E4" s="13"/>
      <x:c r="F4" s="13"/>
      <x:c r="G4" s="13"/>
      <x:c r="H4" s="13"/>
    </x:row>
    <x:row r="5" ht="25" customHeight="1">
      <x:c r="A5" s="4"/>
      <x:c r="B5" s="4"/>
      <x:c r="C5" s="4"/>
      <x:c r="D5" s="4"/>
      <x:c r="E5" s="4"/>
      <x:c r="F5" s="4"/>
      <x:c r="G5" s="4"/>
      <x:c r="H5" s="4"/>
    </x:row>
    <x:row r="6" ht="34" customHeight="1">
      <x:c r="A6" s="17" t="str">
        <x:v>ID</x:v>
      </x:c>
      <x:c r="B6" s="17" t="str">
        <x:v>資料名</x:v>
      </x:c>
      <x:c r="C6" s="17" t="str">
        <x:v>発行元</x:v>
      </x:c>
      <x:c r="D6" s="17" t="str">
        <x:v>発行日・版</x:v>
      </x:c>
      <x:c r="E6" s="17" t="str">
        <x:v>確認日</x:v>
      </x:c>
      <x:c r="F6" s="17" t="str">
        <x:v>該当箇所</x:v>
      </x:c>
      <x:c r="G6" s="17" t="str">
        <x:v>適用範囲・限界</x:v>
      </x:c>
      <x:c r="H6" s="17" t="str">
        <x:v>URL</x:v>
      </x:c>
    </x:row>
    <x:row r="7" ht="112" customHeight="1">
      <x:c r="A7" s="4" t="str">
        <x:v>S1</x:v>
      </x:c>
      <x:c r="B7" s="4" t="str">
        <x:v>Gettii公式サイト</x:v>
      </x:c>
      <x:c r="C7" s="4" t="str">
        <x:v>株式会社リンクステーション（Gettii公式サイト）</x:v>
      </x:c>
      <x:c r="D7" s="4" t="str">
        <x:v>発行日・版番号の表示なし／現行Web製品説明</x:v>
      </x:c>
      <x:c r="E7" s="4" t="str">
        <x:v>2026-09-15</x:v>
      </x:c>
      <x:c r="F7" s="4" t="str">
        <x:v>サービス概要、選べる発券スタイル、よくあるご質問「初期費用や月額費用」</x:v>
      </x:c>
      <x:c r="G7" s="4" t="str">
        <x:v>チケット販売・座席管理・入場管理、紙・電子の受付方法、費用は構成等で異なるという説明の存在／製品試用なし。導入効果、料金額、二重受付・なりすましの完全防止は証明しない。</x:v>
      </x:c>
      <x:c r="H7" s="4" t="str">
        <x:v>https://www.gettii.jp/</x:v>
      </x:c>
    </x:row>
    <x:row r="8" ht="112" customHeight="1">
      <x:c r="A8" s="4" t="str">
        <x:v>S2</x:v>
      </x:c>
      <x:c r="B8" s="4" t="str">
        <x:v>座席指定購入</x:v>
      </x:c>
      <x:c r="C8" s="4" t="str">
        <x:v>株式会社リンクステーション（Gettii公式サイト）</x:v>
      </x:c>
      <x:c r="D8" s="4" t="str">
        <x:v>発行日・版番号の表示なし／現行Web製品説明</x:v>
      </x:c>
      <x:c r="E8" s="4" t="str">
        <x:v>2026-09-15</x:v>
      </x:c>
      <x:c r="F8" s="4" t="str">
        <x:v>「座席指定購入」本文（自由席、指定席の先着販売、会場図）</x:v>
      </x:c>
      <x:c r="G8" s="4" t="str">
        <x:v>自由席と指定席の販売、購入者が座席を選べる設定の説明／本稿の20席・券種別枠の数値は架空。全社に共通の定員設定や法令上の要件を示す資料ではない。</x:v>
      </x:c>
      <x:c r="H8" s="4" t="str">
        <x:v>https://www.gettii.jp/function/detail/function-02.html</x:v>
      </x:c>
    </x:row>
    <x:row r="9" ht="112" customHeight="1">
      <x:c r="A9" s="4" t="str">
        <x:v>S3</x:v>
      </x:c>
      <x:c r="B9" s="4" t="str">
        <x:v>紙・電子チケットでの入場管理（れすQスマート認証アプリ）</x:v>
      </x:c>
      <x:c r="C9" s="4" t="str">
        <x:v>株式会社リンクステーション（Gettii公式サイト）</x:v>
      </x:c>
      <x:c r="D9" s="4" t="str">
        <x:v>発行日・版番号の表示なし／現行Web製品説明</x:v>
      </x:c>
      <x:c r="E9" s="4" t="str">
        <x:v>2026-09-15</x:v>
      </x:c>
      <x:c r="F9" s="4" t="str">
        <x:v>冒頭、来場者管理が可能、オフラインでも利用可能</x:v>
      </x:c>
      <x:c r="G9" s="4" t="str">
        <x:v>紙・電子券の読取、事前データ取込みとオフライン認証、後日アップロード、複数端末での重複利用の可能性・できる限り1端末を推奨する記述／QRで提示者本人を確認できるという根拠ではない。競合の自動解消・通信断時の完全排他は確認していない。</x:v>
      </x:c>
      <x:c r="H9" s="4" t="str">
        <x:v>https://www.gettii.jp/function/detail/function-07.html</x:v>
      </x:c>
    </x:row>
    <x:row r="10" ht="112" customHeight="1">
      <x:c r="A10" s="4" t="str">
        <x:v>S4</x:v>
      </x:c>
      <x:c r="B10" s="4" t="str">
        <x:v>公演・興行の座席・券種・受付管理</x:v>
      </x:c>
      <x:c r="C10" s="4" t="str">
        <x:v>NeoLogic株式会社</x:v>
      </x:c>
      <x:c r="D10" s="4" t="str">
        <x:v>発行日・版番号の表示なし／現行Webサービス案内</x:v>
      </x:c>
      <x:c r="E10" s="4" t="str">
        <x:v>2026-09-15</x:v>
      </x:c>
      <x:c r="F10" s="4" t="str">
        <x:v>依頼する範囲と費用、選べる進め方、FAQ「転売を防げますか」</x:v>
      </x:c>
      <x:c r="G10" s="4" t="str">
        <x:v>座席・券対応、再発行確認、窓口受付の相談先。既製票券サービスと独自の補完を比較する案内／顧客実績・完成済み製品性能ではなく開発相談の案内として接続。料金や成果の約束は転載しない。</x:v>
      </x:c>
      <x:c r="H10" s="4" t="str">
        <x:v>https://neologic.co.jp/solutions/event-ticket-operations</x:v>
      </x:c>
    </x:row>
    <x:row r="11" ht="112" customHeight="1">
      <x:c r="A11" s="4" t="str">
        <x:v>S5</x:v>
      </x:c>
      <x:c r="B11" s="4" t="str">
        <x:v>イベント申込み・参加受付システム開発</x:v>
      </x:c>
      <x:c r="C11" s="4" t="str">
        <x:v>NeoLogic株式会社</x:v>
      </x:c>
      <x:c r="D11" s="4" t="str">
        <x:v>発行日・版番号の表示なし／現行Webサービス案内</x:v>
      </x:c>
      <x:c r="E11" s="4" t="str">
        <x:v>2026-09-15</x:v>
      </x:c>
      <x:c r="F11" s="4" t="str">
        <x:v>依頼する範囲と費用、選べる進め方、費用が変わるポイント</x:v>
      </x:c>
      <x:c r="G11" s="4" t="str">
        <x:v>申込み受付・参加者名簿・当日受付をつなぐ相談先。圏外受付・決済連携は追加相談の範囲／固有の機能が標準搭載される、追加開発が必須である、との断定には使わない。</x:v>
      </x:c>
      <x:c r="H11" s="4" t="str">
        <x:v>https://neologic.co.jp/solutions/event-registration-check-in</x:v>
      </x:c>
    </x:row>
    <x:row r="12" ht="25" customHeight="1">
      <x:c r="A12" s="4"/>
      <x:c r="B12" s="4"/>
      <x:c r="C12" s="4"/>
      <x:c r="D12" s="4"/>
      <x:c r="E12" s="4"/>
      <x:c r="F12" s="4"/>
      <x:c r="G12" s="4"/>
      <x:c r="H12" s="4"/>
    </x:row>
    <x:row r="13" ht="25" customHeight="1">
      <x:c r="A13" s="4"/>
      <x:c r="B13" s="4"/>
      <x:c r="C13" s="4"/>
      <x:c r="D13" s="4"/>
      <x:c r="E13" s="4"/>
      <x:c r="F13" s="4"/>
      <x:c r="G13" s="4"/>
      <x:c r="H13" s="4"/>
    </x:row>
  </x:sheetData>
  <x:mergeCells>
    <x:mergeCell ref="A1:H2"/>
    <x:mergeCell ref="A3:H4"/>
  </x:mergeCells>
  <x:pageMargins left="0.7" right="0.7" top="0.75" bottom="0.75" header="0.3" footer="0.3"/>
</x:worksheet>
</file>