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tables/table4.xml" ContentType="application/vnd.openxmlformats-officedocument.spreadsheetml.table+xml"/>
  <Override PartName="/xl/worksheets/sheet6.xml" ContentType="application/vnd.openxmlformats-officedocument.spreadsheetml.worksheet+xml"/>
  <Override PartName="/xl/tables/table5.xml" ContentType="application/vnd.openxmlformats-officedocument.spreadsheetml.table+xml"/>
  <Override PartName="/xl/worksheets/sheet7.xml" ContentType="application/vnd.openxmlformats-officedocument.spreadsheetml.worksheet+xml"/>
  <Override PartName="/xl/tables/table6.xml" ContentType="application/vnd.openxmlformats-officedocument.spreadsheetml.table+xml"/>
  <Override PartName="/xl/worksheets/sheet8.xml" ContentType="application/vnd.openxmlformats-officedocument.spreadsheetml.worksheet+xml"/>
  <Override PartName="/xl/tables/table7.xml" ContentType="application/vnd.openxmlformats-officedocument.spreadsheetml.table+xml"/>
  <Override PartName="/xl/worksheets/sheet9.xml" ContentType="application/vnd.openxmlformats-officedocument.spreadsheetml.worksheet+xml"/>
  <Override PartName="/xl/tables/table8.xml" ContentType="application/vnd.openxmlformats-officedocument.spreadsheetml.table+xml"/>
  <Override PartName="/xl/worksheets/sheet10.xml" ContentType="application/vnd.openxmlformats-officedocument.spreadsheetml.worksheet+xml"/>
  <Override PartName="/xl/tables/table9.xml" ContentType="application/vnd.openxmlformats-officedocument.spreadsheetml.table+xml"/>
  <Override PartName="/xl/worksheets/sheet11.xml" ContentType="application/vnd.openxmlformats-officedocument.spreadsheetml.worksheet+xml"/>
  <Override PartName="/xl/tables/table10.xml" ContentType="application/vnd.openxmlformats-officedocument.spreadsheetml.table+xml"/>
  <Override PartName="/xl/worksheets/sheet12.xml" ContentType="application/vnd.openxmlformats-officedocument.spreadsheetml.worksheet+xml"/>
  <Override PartName="/xl/tables/table11.xml" ContentType="application/vnd.openxmlformats-officedocument.spreadsheetml.table+xml"/>
  <Override PartName="/xl/worksheets/sheet13.xml" ContentType="application/vnd.openxmlformats-officedocument.spreadsheetml.worksheet+xml"/>
  <Override PartName="/xl/tables/table12.xml" ContentType="application/vnd.openxmlformats-officedocument.spreadsheetml.table+xml"/>
  <Override PartName="/xl/worksheets/sheet14.xml" ContentType="application/vnd.openxmlformats-officedocument.spreadsheetml.worksheet+xml"/>
  <Override PartName="/xl/tables/table13.xml" ContentType="application/vnd.openxmlformats-officedocument.spreadsheetml.table+xml"/>
  <Override PartName="/xl/worksheets/sheet15.xml" ContentType="application/vnd.openxmlformats-officedocument.spreadsheetml.worksheet+xml"/>
  <Override PartName="/xl/tables/table14.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e6702ff41a594b6e" /></Relationships>
</file>

<file path=xl/workbook.xml><?xml version="1.0" encoding="utf-8"?>
<x:workbook xmlns:x="http://schemas.openxmlformats.org/spreadsheetml/2006/main">
  <x:sheets>
    <x:sheet xmlns:r="http://schemas.openxmlformats.org/officeDocument/2006/relationships" name="使い方" sheetId="1" r:id="Ra338d3ca0a174fb5"/>
    <x:sheet xmlns:r="http://schemas.openxmlformats.org/officeDocument/2006/relationships" name="台帳_記入例" sheetId="2" r:id="Rbbdfd16e7fc44086"/>
    <x:sheet xmlns:r="http://schemas.openxmlformats.org/officeDocument/2006/relationships" name="台帳_空欄" sheetId="3" r:id="R88546edac8e041bc"/>
    <x:sheet xmlns:r="http://schemas.openxmlformats.org/officeDocument/2006/relationships" name="原本照合_記入例" sheetId="4" r:id="R69d65cdf65a0459d"/>
    <x:sheet xmlns:r="http://schemas.openxmlformats.org/officeDocument/2006/relationships" name="原本照合_空欄" sheetId="5" r:id="R98c6464d9f424ea3"/>
    <x:sheet xmlns:r="http://schemas.openxmlformats.org/officeDocument/2006/relationships" name="通知ルール" sheetId="6" r:id="R47212d8d71344cbd"/>
    <x:sheet xmlns:r="http://schemas.openxmlformats.org/officeDocument/2006/relationships" name="カレンダー_記入例" sheetId="7" r:id="R8732400fca804099"/>
    <x:sheet xmlns:r="http://schemas.openxmlformats.org/officeDocument/2006/relationships" name="通知一覧_記入例" sheetId="8" r:id="R08d5457ff35c4232"/>
    <x:sheet xmlns:r="http://schemas.openxmlformats.org/officeDocument/2006/relationships" name="カレンダー_空欄" sheetId="9" r:id="Re0b390089b8f403f"/>
    <x:sheet xmlns:r="http://schemas.openxmlformats.org/officeDocument/2006/relationships" name="通知一覧_空欄" sheetId="10" r:id="R70f2dbe4c4ed4e15"/>
    <x:sheet xmlns:r="http://schemas.openxmlformats.org/officeDocument/2006/relationships" name="変更履歴_記入例" sheetId="11" r:id="R0371189f3ccc4f4b"/>
    <x:sheet xmlns:r="http://schemas.openxmlformats.org/officeDocument/2006/relationships" name="チェック_記入例" sheetId="12" r:id="R27e9d48bbc7848f8"/>
    <x:sheet xmlns:r="http://schemas.openxmlformats.org/officeDocument/2006/relationships" name="変更履歴_空欄" sheetId="13" r:id="R6d8942a2e6a74283"/>
    <x:sheet xmlns:r="http://schemas.openxmlformats.org/officeDocument/2006/relationships" name="チェック_空欄" sheetId="14" r:id="Rc1f183e1314340c2"/>
    <x:sheet xmlns:r="http://schemas.openxmlformats.org/officeDocument/2006/relationships" name="出典" sheetId="15" r:id="Rf026c682a1f74fe9"/>
  </x:sheets>
  <x:calcPr calcMode="auto" fullCalcOnLoad="1" forceFullCalc="1"/>
</x:workbook>
</file>

<file path=xl/sharedStrings.xml><?xml version="1.0" encoding="utf-8"?>
<x:sst xmlns:x="http://schemas.openxmlformats.org/spreadsheetml/2006/main"/>
</file>

<file path=xl/styles.xml><?xml version="1.0" encoding="utf-8"?>
<x:styleSheet xmlns:x="http://schemas.openxmlformats.org/spreadsheetml/2006/main">
  <x:numFmts count="4">
    <x:numFmt numFmtId="200" formatCode="yyyy/mm/dd"/>
    <x:numFmt numFmtId="201" formatCode="0"/>
    <x:numFmt numFmtId="202" formatCode="yyyy年m月"/>
    <x:numFmt numFmtId="203" formatCode="yyyy/mm"/>
  </x:numFmts>
  <x:fonts count="15">
    <x:font>
      <x:sz val="11"/>
      <x:name val="Carlito"/>
    </x:font>
    <x:font>
      <x:b/>
      <x:sz val="16"/>
      <x:color rgb="FFFFFFFF"/>
      <x:name val="Carlito"/>
    </x:font>
    <x:font>
      <x:sz val="10"/>
      <x:color rgb="FF617182"/>
      <x:name val="Carlito"/>
    </x:font>
    <x:font>
      <x:b/>
      <x:sz val="16"/>
      <x:color rgb="FFFFFFFF"/>
      <x:name val="Noto Sans CJK JP"/>
    </x:font>
    <x:font>
      <x:sz val="10"/>
      <x:color rgb="FF617182"/>
      <x:name val="Noto Sans CJK JP"/>
    </x:font>
    <x:font>
      <x:sz val="11"/>
      <x:name val="Noto Sans CJK JP"/>
    </x:font>
    <x:font>
      <x:sz val="11"/>
      <x:color rgb="FF135BA1"/>
      <x:name val="Noto Sans CJK JP"/>
    </x:font>
    <x:font>
      <x:b/>
      <x:sz val="11"/>
      <x:color rgb="FFFFFFFF"/>
      <x:name val="Noto Sans CJK JP"/>
    </x:font>
    <x:font>
      <x:b/>
      <x:sz val="22"/>
      <x:name val="Noto Sans CJK JP"/>
    </x:font>
    <x:font>
      <x:sz val="10"/>
      <x:name val="Noto Sans CJK JP"/>
    </x:font>
    <x:font>
      <x:b/>
      <x:sz val="11"/>
      <x:color rgb="FF147D84"/>
      <x:name val="Noto Sans CJK JP"/>
    </x:font>
    <x:font>
      <x:b/>
      <x:sz val="10"/>
      <x:color rgb="FFFFFFFF"/>
      <x:name val="Noto Sans CJK JP"/>
    </x:font>
    <x:font>
      <x:sz val="10"/>
      <x:color rgb="FF135BA1"/>
      <x:name val="Noto Sans CJK JP"/>
    </x:font>
    <x:font>
      <x:sz val="10"/>
      <x:color rgb="FF193449"/>
      <x:name val="Noto Sans CJK JP"/>
    </x:font>
    <x:font>
      <x:sz val="10"/>
      <x:name val="Carlito"/>
    </x:font>
  </x:fonts>
  <x:fills count="7">
    <x:fill>
      <x:patternFill patternType="none"/>
    </x:fill>
    <x:fill>
      <x:patternFill patternType="gray125"/>
    </x:fill>
    <x:fill>
      <x:patternFill patternType="solid">
        <x:fgColor rgb="FF193449"/>
      </x:patternFill>
    </x:fill>
    <x:fill>
      <x:patternFill patternType="solid">
        <x:fgColor rgb="FFFFF8DF"/>
      </x:patternFill>
    </x:fill>
    <x:fill>
      <x:patternFill patternType="solid">
        <x:fgColor rgb="FF147D84"/>
      </x:patternFill>
    </x:fill>
    <x:fill>
      <x:patternFill patternType="solid">
        <x:fgColor rgb="FFEAF4F4"/>
      </x:patternFill>
    </x:fill>
    <x:fill>
      <x:patternFill patternType="solid">
        <x:fgColor rgb="FFF2F5F7"/>
      </x:patternFill>
    </x:fill>
  </x:fills>
  <x:borders count="2">
    <x:border/>
    <x:border/>
  </x:borders>
  <x:cellStyleXfs count="1">
    <x:xf numFmtId="0" fontId="0" fillId="0" borderId="0"/>
  </x:cellStyleXfs>
  <x:cellXfs count="78">
    <x:xf numFmtId="0" fontId="0" fillId="0" borderId="0" xfId="0"/>
    <x:xf numFmtId="0" fontId="0" fillId="0" borderId="1" xfId="0" applyNumberFormat="1" applyFont="1" applyFill="1" applyBorder="1"/>
    <x:xf numFmtId="0" fontId="0" fillId="2" borderId="0" xfId="0" applyNumberFormat="1" applyFont="1" applyFill="1" applyBorder="1"/>
    <x:xf numFmtId="0" fontId="1" fillId="2" borderId="0" xfId="0" applyNumberFormat="1" applyFont="1" applyFill="1" applyBorder="1"/>
    <x:xf numFmtId="0" fontId="0" fillId="2" borderId="1" xfId="0" applyNumberFormat="1" applyFont="1" applyFill="1" applyBorder="1"/>
    <x:xf numFmtId="0" fontId="1" fillId="2" borderId="1" xfId="0" applyNumberFormat="1" applyFont="1" applyFill="1" applyBorder="1"/>
    <x:xf numFmtId="0" fontId="2" fillId="0" borderId="0" xfId="0" applyNumberFormat="1" applyFont="1" applyFill="1" applyBorder="1"/>
    <x:xf numFmtId="0" fontId="2" fillId="0" borderId="0" xfId="0" applyNumberFormat="1" applyFont="1" applyFill="1" applyBorder="1" applyAlignment="1">
      <x:alignment wrapText="1"/>
    </x:xf>
    <x:xf numFmtId="0" fontId="2" fillId="0" borderId="1" xfId="0" applyNumberFormat="1" applyFont="1" applyFill="1" applyBorder="1"/>
    <x:xf numFmtId="0" fontId="2" fillId="0" borderId="1" xfId="0" applyNumberFormat="1" applyFont="1" applyFill="1" applyBorder="1" applyAlignment="1">
      <x:alignment wrapText="1"/>
    </x:xf>
    <x:xf numFmtId="0" fontId="3" fillId="2" borderId="0" xfId="0" applyNumberFormat="1" applyFont="1" applyFill="1" applyBorder="1"/>
    <x:xf numFmtId="0" fontId="4" fillId="0" borderId="0" xfId="0" applyNumberFormat="1" applyFont="1" applyFill="1" applyBorder="1" applyAlignment="1">
      <x:alignment wrapText="1"/>
    </x:xf>
    <x:xf numFmtId="0" fontId="5" fillId="0" borderId="0" xfId="0" applyNumberFormat="1" applyFont="1" applyFill="1" applyBorder="1"/>
    <x:xf numFmtId="0" fontId="3" fillId="2" borderId="1" xfId="0" applyNumberFormat="1" applyFont="1" applyFill="1" applyBorder="1"/>
    <x:xf numFmtId="0" fontId="4" fillId="0" borderId="1" xfId="0" applyNumberFormat="1" applyFont="1" applyFill="1" applyBorder="1" applyAlignment="1">
      <x:alignment wrapText="1"/>
    </x:xf>
    <x:xf numFmtId="0" fontId="5" fillId="0" borderId="1" xfId="0" applyNumberFormat="1" applyFont="1" applyFill="1" applyBorder="1"/>
    <x:xf numFmtId="200" fontId="5" fillId="0" borderId="0" xfId="0" applyNumberFormat="1" applyFont="1" applyFill="1" applyBorder="1"/>
    <x:xf numFmtId="200" fontId="5" fillId="0" borderId="1" xfId="0" applyNumberFormat="1" applyFont="1" applyFill="1" applyBorder="1"/>
    <x:xf numFmtId="200" fontId="5" fillId="3" borderId="0" xfId="0" applyNumberFormat="1" applyFont="1" applyFill="1" applyBorder="1"/>
    <x:xf numFmtId="0" fontId="5" fillId="3" borderId="0" xfId="0" applyNumberFormat="1" applyFont="1" applyFill="1" applyBorder="1"/>
    <x:xf numFmtId="200" fontId="6" fillId="3" borderId="0" xfId="0" applyNumberFormat="1" applyFont="1" applyFill="1" applyBorder="1"/>
    <x:xf numFmtId="0" fontId="6" fillId="3" borderId="0" xfId="0" applyNumberFormat="1" applyFont="1" applyFill="1" applyBorder="1"/>
    <x:xf numFmtId="200" fontId="5" fillId="3" borderId="1" xfId="0" applyNumberFormat="1" applyFont="1" applyFill="1" applyBorder="1"/>
    <x:xf numFmtId="0" fontId="5" fillId="3" borderId="1" xfId="0" applyNumberFormat="1" applyFont="1" applyFill="1" applyBorder="1"/>
    <x:xf numFmtId="200" fontId="6" fillId="3" borderId="1" xfId="0" applyNumberFormat="1" applyFont="1" applyFill="1" applyBorder="1"/>
    <x:xf numFmtId="0" fontId="6" fillId="3" borderId="1" xfId="0" applyNumberFormat="1" applyFont="1" applyFill="1" applyBorder="1"/>
    <x:xf numFmtId="0" fontId="5" fillId="4" borderId="0" xfId="0" applyNumberFormat="1" applyFont="1" applyFill="1" applyBorder="1"/>
    <x:xf numFmtId="0" fontId="7" fillId="4" borderId="0" xfId="0" applyNumberFormat="1" applyFont="1" applyFill="1" applyBorder="1"/>
    <x:xf numFmtId="0" fontId="5" fillId="4" borderId="1" xfId="0" applyNumberFormat="1" applyFont="1" applyFill="1" applyBorder="1"/>
    <x:xf numFmtId="0" fontId="7" fillId="4" borderId="1" xfId="0" applyNumberFormat="1" applyFont="1" applyFill="1" applyBorder="1"/>
    <x:xf numFmtId="0" fontId="5" fillId="5" borderId="0" xfId="0" applyNumberFormat="1" applyFont="1" applyFill="1" applyBorder="1"/>
    <x:xf numFmtId="0" fontId="8" fillId="5" borderId="0" xfId="0" applyNumberFormat="1" applyFont="1" applyFill="1" applyBorder="1"/>
    <x:xf numFmtId="0" fontId="5" fillId="5" borderId="1" xfId="0" applyNumberFormat="1" applyFont="1" applyFill="1" applyBorder="1"/>
    <x:xf numFmtId="0" fontId="8" fillId="5" borderId="1" xfId="0" applyNumberFormat="1" applyFont="1" applyFill="1" applyBorder="1"/>
    <x:xf numFmtId="0" fontId="9" fillId="0" borderId="0" xfId="0" applyNumberFormat="1" applyFont="1" applyFill="1" applyBorder="1"/>
    <x:xf numFmtId="0" fontId="9" fillId="0" borderId="0" xfId="0" applyNumberFormat="1" applyFont="1" applyFill="1" applyBorder="1" applyAlignment="1">
      <x:alignment wrapText="1"/>
    </x:xf>
    <x:xf numFmtId="0" fontId="9" fillId="0" borderId="1" xfId="0" applyNumberFormat="1" applyFont="1" applyFill="1" applyBorder="1"/>
    <x:xf numFmtId="0" fontId="9" fillId="0" borderId="1" xfId="0" applyNumberFormat="1" applyFont="1" applyFill="1" applyBorder="1" applyAlignment="1">
      <x:alignment wrapText="1"/>
    </x:xf>
    <x:xf numFmtId="0" fontId="10" fillId="5" borderId="0" xfId="0" applyNumberFormat="1" applyFont="1" applyFill="1" applyBorder="1"/>
    <x:xf numFmtId="0" fontId="10" fillId="5" borderId="1" xfId="0" applyNumberFormat="1" applyFont="1" applyFill="1" applyBorder="1"/>
    <x:xf numFmtId="0" fontId="9" fillId="0" borderId="0" xfId="0" applyNumberFormat="1" applyFont="1" applyFill="1" applyBorder="1" applyAlignment="1">
      <x:alignment vertical="center" wrapText="1"/>
    </x:xf>
    <x:xf numFmtId="0" fontId="9" fillId="0" borderId="1" xfId="0" applyNumberFormat="1" applyFont="1" applyFill="1" applyBorder="1" applyAlignment="1">
      <x:alignment vertical="center" wrapText="1"/>
    </x:xf>
    <x:xf numFmtId="0" fontId="9" fillId="2" borderId="0" xfId="0" applyNumberFormat="1" applyFont="1" applyFill="1" applyBorder="1" applyAlignment="1">
      <x:alignment vertical="center" wrapText="1"/>
    </x:xf>
    <x:xf numFmtId="0" fontId="11" fillId="2" borderId="0" xfId="0" applyNumberFormat="1" applyFont="1" applyFill="1" applyBorder="1" applyAlignment="1">
      <x:alignment vertical="center" wrapText="1"/>
    </x:xf>
    <x:xf numFmtId="0" fontId="9" fillId="2" borderId="1" xfId="0" applyNumberFormat="1" applyFont="1" applyFill="1" applyBorder="1" applyAlignment="1">
      <x:alignment vertical="center" wrapText="1"/>
    </x:xf>
    <x:xf numFmtId="0" fontId="11" fillId="2" borderId="1" xfId="0" applyNumberFormat="1" applyFont="1" applyFill="1" applyBorder="1" applyAlignment="1">
      <x:alignment vertical="center" wrapText="1"/>
    </x:xf>
    <x:xf numFmtId="0" fontId="12" fillId="0" borderId="0" xfId="0" applyNumberFormat="1" applyFont="1" applyFill="1" applyBorder="1" applyAlignment="1">
      <x:alignment vertical="center" wrapText="1"/>
    </x:xf>
    <x:xf numFmtId="0" fontId="12" fillId="0" borderId="1" xfId="0" applyNumberFormat="1" applyFont="1" applyFill="1" applyBorder="1" applyAlignment="1">
      <x:alignment vertical="center" wrapText="1"/>
    </x:xf>
    <x:xf numFmtId="200" fontId="12" fillId="0" borderId="0" xfId="0" applyNumberFormat="1" applyFont="1" applyFill="1" applyBorder="1" applyAlignment="1">
      <x:alignment vertical="center" wrapText="1"/>
    </x:xf>
    <x:xf numFmtId="200" fontId="12" fillId="0" borderId="1" xfId="0" applyNumberFormat="1" applyFont="1" applyFill="1" applyBorder="1" applyAlignment="1">
      <x:alignment vertical="center" wrapText="1"/>
    </x:xf>
    <x:xf numFmtId="201" fontId="12" fillId="0" borderId="0" xfId="0" applyNumberFormat="1" applyFont="1" applyFill="1" applyBorder="1" applyAlignment="1">
      <x:alignment vertical="center" wrapText="1"/>
    </x:xf>
    <x:xf numFmtId="201" fontId="12" fillId="0" borderId="1" xfId="0" applyNumberFormat="1" applyFont="1" applyFill="1" applyBorder="1" applyAlignment="1">
      <x:alignment vertical="center" wrapText="1"/>
    </x:xf>
    <x:xf numFmtId="200" fontId="12" fillId="6" borderId="0" xfId="0" applyNumberFormat="1" applyFont="1" applyFill="1" applyBorder="1" applyAlignment="1">
      <x:alignment vertical="center" wrapText="1"/>
    </x:xf>
    <x:xf numFmtId="200" fontId="13" fillId="6" borderId="0" xfId="0" applyNumberFormat="1" applyFont="1" applyFill="1" applyBorder="1" applyAlignment="1">
      <x:alignment vertical="center" wrapText="1"/>
    </x:xf>
    <x:xf numFmtId="200" fontId="12" fillId="6" borderId="1" xfId="0" applyNumberFormat="1" applyFont="1" applyFill="1" applyBorder="1" applyAlignment="1">
      <x:alignment vertical="center" wrapText="1"/>
    </x:xf>
    <x:xf numFmtId="200" fontId="13" fillId="6" borderId="1" xfId="0" applyNumberFormat="1" applyFont="1" applyFill="1" applyBorder="1" applyAlignment="1">
      <x:alignment vertical="center" wrapText="1"/>
    </x:xf>
    <x:xf numFmtId="0" fontId="12" fillId="6" borderId="0" xfId="0" applyNumberFormat="1" applyFont="1" applyFill="1" applyBorder="1" applyAlignment="1">
      <x:alignment vertical="center" wrapText="1"/>
    </x:xf>
    <x:xf numFmtId="0" fontId="13" fillId="6" borderId="0" xfId="0" applyNumberFormat="1" applyFont="1" applyFill="1" applyBorder="1" applyAlignment="1">
      <x:alignment vertical="center" wrapText="1"/>
    </x:xf>
    <x:xf numFmtId="0" fontId="12" fillId="6" borderId="1" xfId="0" applyNumberFormat="1" applyFont="1" applyFill="1" applyBorder="1" applyAlignment="1">
      <x:alignment vertical="center" wrapText="1"/>
    </x:xf>
    <x:xf numFmtId="0" fontId="13" fillId="6" borderId="1" xfId="0" applyNumberFormat="1" applyFont="1" applyFill="1" applyBorder="1" applyAlignment="1">
      <x:alignment vertical="center" wrapText="1"/>
    </x:xf>
    <x:xf numFmtId="200" fontId="9" fillId="0" borderId="0" xfId="0" applyNumberFormat="1" applyFont="1" applyFill="1" applyBorder="1" applyAlignment="1">
      <x:alignment vertical="center" wrapText="1"/>
    </x:xf>
    <x:xf numFmtId="200" fontId="9" fillId="0" borderId="1" xfId="0" applyNumberFormat="1" applyFont="1" applyFill="1" applyBorder="1" applyAlignment="1">
      <x:alignment vertical="center" wrapText="1"/>
    </x:xf>
    <x:xf numFmtId="202" fontId="5" fillId="0" borderId="0" xfId="0" applyNumberFormat="1" applyFont="1" applyFill="1" applyBorder="1"/>
    <x:xf numFmtId="202" fontId="5" fillId="0" borderId="1" xfId="0" applyNumberFormat="1" applyFont="1" applyFill="1" applyBorder="1"/>
    <x:xf numFmtId="0" fontId="14" fillId="0" borderId="0" xfId="0" applyNumberFormat="1" applyFont="1" applyFill="1" applyBorder="1"/>
    <x:xf numFmtId="0" fontId="14" fillId="0" borderId="0" xfId="0" applyNumberFormat="1" applyFont="1" applyFill="1" applyBorder="1" applyAlignment="1">
      <x:alignment wrapText="1"/>
    </x:xf>
    <x:xf numFmtId="0" fontId="14" fillId="0" borderId="0" xfId="0" applyNumberFormat="1" applyFont="1" applyFill="1" applyBorder="1" applyAlignment="1">
      <x:alignment vertical="center" wrapText="1"/>
    </x:xf>
    <x:xf numFmtId="0" fontId="14" fillId="0" borderId="1" xfId="0" applyNumberFormat="1" applyFont="1" applyFill="1" applyBorder="1"/>
    <x:xf numFmtId="0" fontId="14" fillId="0" borderId="1" xfId="0" applyNumberFormat="1" applyFont="1" applyFill="1" applyBorder="1" applyAlignment="1">
      <x:alignment wrapText="1"/>
    </x:xf>
    <x:xf numFmtId="0" fontId="14" fillId="0" borderId="1" xfId="0" applyNumberFormat="1" applyFont="1" applyFill="1" applyBorder="1" applyAlignment="1">
      <x:alignment vertical="center" wrapText="1"/>
    </x:xf>
    <x:xf numFmtId="200" fontId="14" fillId="0" borderId="0" xfId="0" applyNumberFormat="1" applyFont="1" applyFill="1" applyBorder="1" applyAlignment="1">
      <x:alignment vertical="center" wrapText="1"/>
    </x:xf>
    <x:xf numFmtId="200" fontId="14" fillId="0" borderId="1" xfId="0" applyNumberFormat="1" applyFont="1" applyFill="1" applyBorder="1" applyAlignment="1">
      <x:alignment vertical="center" wrapText="1"/>
    </x:xf>
    <x:xf numFmtId="0" fontId="7" fillId="4" borderId="0" xfId="0" applyNumberFormat="1" applyFont="1" applyFill="1" applyBorder="1" applyAlignment="1">
      <x:alignment horizontal="center"/>
    </x:xf>
    <x:xf numFmtId="0" fontId="8" fillId="5" borderId="0" xfId="0" applyNumberFormat="1" applyFont="1" applyFill="1" applyBorder="1" applyAlignment="1">
      <x:alignment horizontal="center"/>
    </x:xf>
    <x:xf numFmtId="0" fontId="7" fillId="4" borderId="1" xfId="0" applyNumberFormat="1" applyFont="1" applyFill="1" applyBorder="1" applyAlignment="1">
      <x:alignment horizontal="center"/>
    </x:xf>
    <x:xf numFmtId="0" fontId="8" fillId="5" borderId="1" xfId="0" applyNumberFormat="1" applyFont="1" applyFill="1" applyBorder="1" applyAlignment="1">
      <x:alignment horizontal="center"/>
    </x:xf>
    <x:xf numFmtId="203" fontId="5" fillId="0" borderId="0" xfId="0" applyNumberFormat="1" applyFont="1" applyFill="1" applyBorder="1"/>
    <x:xf numFmtId="203" fontId="5" fillId="0" borderId="1" xfId="0" applyNumberFormat="1" applyFont="1" applyFill="1" applyBorder="1"/>
  </x:cellXfs>
  <x:cellStyles count="1">
    <x:cellStyle name="Normal" xfId="0"/>
  </x:cellStyles>
  <x:dxfs count="10">
    <x:dxf>
      <x:font>
        <x:b/>
        <x:color rgb="FFA82929"/>
      </x:font>
      <x:fill>
        <x:patternFill>
          <x:bgColor rgb="FFFCE7E7"/>
        </x:patternFill>
      </x:fill>
    </x:dxf>
    <x:dxf>
      <x:fill>
        <x:patternFill>
          <x:bgColor rgb="FFFFF0D6"/>
        </x:patternFill>
      </x:fill>
    </x:dxf>
    <x:dxf>
      <x:font>
        <x:color rgb="FF147D84"/>
      </x:font>
      <x:fill>
        <x:patternFill>
          <x:bgColor rgb="FFEAF4F4"/>
        </x:patternFill>
      </x:fill>
    </x:dxf>
    <x:dxf>
      <x:font>
        <x:b/>
        <x:color rgb="FFA82929"/>
      </x:font>
      <x:fill>
        <x:patternFill>
          <x:bgColor rgb="FFFCE7E7"/>
        </x:patternFill>
      </x:fill>
    </x:dxf>
    <x:dxf>
      <x:fill>
        <x:patternFill>
          <x:bgColor rgb="FFFFF0D6"/>
        </x:patternFill>
      </x:fill>
    </x:dxf>
    <x:dxf>
      <x:font>
        <x:color rgb="FF147D84"/>
      </x:font>
      <x:fill>
        <x:patternFill>
          <x:bgColor rgb="FFEAF4F4"/>
        </x:patternFill>
      </x:fill>
    </x:dxf>
    <x:dxf>
      <x:fill>
        <x:patternFill>
          <x:bgColor rgb="FFEAF4F4"/>
        </x:patternFill>
      </x:fill>
    </x:dxf>
    <x:dxf>
      <x:fill>
        <x:patternFill>
          <x:bgColor rgb="FFFFF0D6"/>
        </x:patternFill>
      </x:fill>
    </x:dxf>
    <x:dxf>
      <x:fill>
        <x:patternFill>
          <x:bgColor rgb="FFEAF4F4"/>
        </x:patternFill>
      </x:fill>
    </x:dxf>
    <x:dxf>
      <x:fill>
        <x:patternFill>
          <x:bgColor rgb="FFFFF0D6"/>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c8fdf812c88942c1" /><Relationship Type="http://schemas.openxmlformats.org/officeDocument/2006/relationships/theme" Target="/xl/theme/theme1.xml" Id="R8b69a7e8d9c54793" /><Relationship Type="http://schemas.openxmlformats.org/officeDocument/2006/relationships/sharedStrings" Target="/xl/sharedStrings.xml" Id="Raee10b3bc6b145a0" /><Relationship Type="http://schemas.openxmlformats.org/officeDocument/2006/relationships/worksheet" Target="/xl/worksheets/sheet1.xml" Id="Ra338d3ca0a174fb5" /><Relationship Type="http://schemas.openxmlformats.org/officeDocument/2006/relationships/worksheet" Target="/xl/worksheets/sheet2.xml" Id="Rbbdfd16e7fc44086" /><Relationship Type="http://schemas.openxmlformats.org/officeDocument/2006/relationships/worksheet" Target="/xl/worksheets/sheet3.xml" Id="R88546edac8e041bc" /><Relationship Type="http://schemas.openxmlformats.org/officeDocument/2006/relationships/worksheet" Target="/xl/worksheets/sheet4.xml" Id="R69d65cdf65a0459d" /><Relationship Type="http://schemas.openxmlformats.org/officeDocument/2006/relationships/worksheet" Target="/xl/worksheets/sheet5.xml" Id="R98c6464d9f424ea3" /><Relationship Type="http://schemas.openxmlformats.org/officeDocument/2006/relationships/worksheet" Target="/xl/worksheets/sheet6.xml" Id="R47212d8d71344cbd" /><Relationship Type="http://schemas.openxmlformats.org/officeDocument/2006/relationships/worksheet" Target="/xl/worksheets/sheet7.xml" Id="R8732400fca804099" /><Relationship Type="http://schemas.openxmlformats.org/officeDocument/2006/relationships/worksheet" Target="/xl/worksheets/sheet8.xml" Id="R08d5457ff35c4232" /><Relationship Type="http://schemas.openxmlformats.org/officeDocument/2006/relationships/worksheet" Target="/xl/worksheets/sheet9.xml" Id="Re0b390089b8f403f" /><Relationship Type="http://schemas.openxmlformats.org/officeDocument/2006/relationships/worksheet" Target="/xl/worksheets/sheet10.xml" Id="R70f2dbe4c4ed4e15" /><Relationship Type="http://schemas.openxmlformats.org/officeDocument/2006/relationships/worksheet" Target="/xl/worksheets/sheet11.xml" Id="R0371189f3ccc4f4b" /><Relationship Type="http://schemas.openxmlformats.org/officeDocument/2006/relationships/worksheet" Target="/xl/worksheets/sheet12.xml" Id="R27e9d48bbc7848f8" /><Relationship Type="http://schemas.openxmlformats.org/officeDocument/2006/relationships/worksheet" Target="/xl/worksheets/sheet13.xml" Id="R6d8942a2e6a74283" /><Relationship Type="http://schemas.openxmlformats.org/officeDocument/2006/relationships/worksheet" Target="/xl/worksheets/sheet14.xml" Id="Rc1f183e1314340c2" /><Relationship Type="http://schemas.openxmlformats.org/officeDocument/2006/relationships/worksheet" Target="/xl/worksheets/sheet15.xml" Id="Rf026c682a1f74fe9" /></Relationships>
</file>

<file path=xl/tables/table1.xml><?xml version="1.0" encoding="utf-8"?>
<x:table xmlns:x="http://schemas.openxmlformats.org/spreadsheetml/2006/main" id="1" name="N14LedgerExample" displayName="N14LedgerExample" ref="A5:Y55" headerRowCount="1" totalsRowCount="0" totalsRowShown="0">
  <x:tableColumns count="25">
    <x:tableColumn id="1" name="契約ID"/>
    <x:tableColumn id="2" name="契約名"/>
    <x:tableColumn id="3" name="原本版"/>
    <x:tableColumn id="4" name="終了日"/>
    <x:tableColumn id="5" name="更新日（条件成立時）"/>
    <x:tableColumn id="6" name="通知期限"/>
    <x:tableColumn id="7" name="期限確認"/>
    <x:tableColumn id="8" name="準備日数（暦日）"/>
    <x:tableColumn id="9" name="判断期限"/>
    <x:tableColumn id="10" name="主担当"/>
    <x:tableColumn id="11" name="副担当"/>
    <x:tableColumn id="12" name="更新判断"/>
    <x:tableColumn id="13" name="判断日"/>
    <x:tableColumn id="14" name="送信日"/>
    <x:tableColumn id="15" name="受領日"/>
    <x:tableColumn id="16" name="受領証跡ID"/>
    <x:tableColumn id="17" name="完了確認日"/>
    <x:tableColumn id="18" name="完了確認者"/>
    <x:tableColumn id="19" name="次回通知期限"/>
    <x:tableColumn id="20" name="次回期限区分"/>
    <x:tableColumn id="21" name="点検結果"/>
    <x:tableColumn id="22" name="次の対応"/>
    <x:tableColumn id="23" name="対応予定日"/>
    <x:tableColumn id="24" name="確認先"/>
    <x:tableColumn id="25" name="備考"/>
  </x:tableColumns>
  <x:tableStyleInfo name="TableStyleMedium2" showFirstColumn="0" showLastColumn="0" showRowStripes="1" showColumnStripes="0"/>
</x:table>
</file>

<file path=xl/tables/table2.xml><?xml version="1.0" encoding="utf-8"?>
<x:table xmlns:x="http://schemas.openxmlformats.org/spreadsheetml/2006/main" id="2" name="N14LedgerBlank" displayName="N14LedgerBlank" ref="A5:Y55" headerRowCount="1" totalsRowCount="0" totalsRowShown="0">
  <x:tableColumns count="25">
    <x:tableColumn id="1" name="契約ID"/>
    <x:tableColumn id="2" name="契約名"/>
    <x:tableColumn id="3" name="原本版"/>
    <x:tableColumn id="4" name="終了日"/>
    <x:tableColumn id="5" name="更新日（条件成立時）"/>
    <x:tableColumn id="6" name="通知期限"/>
    <x:tableColumn id="7" name="期限確認"/>
    <x:tableColumn id="8" name="準備日数（暦日）"/>
    <x:tableColumn id="9" name="判断期限"/>
    <x:tableColumn id="10" name="主担当"/>
    <x:tableColumn id="11" name="副担当"/>
    <x:tableColumn id="12" name="更新判断"/>
    <x:tableColumn id="13" name="判断日"/>
    <x:tableColumn id="14" name="送信日"/>
    <x:tableColumn id="15" name="受領日"/>
    <x:tableColumn id="16" name="受領証跡ID"/>
    <x:tableColumn id="17" name="完了確認日"/>
    <x:tableColumn id="18" name="完了確認者"/>
    <x:tableColumn id="19" name="次回通知期限"/>
    <x:tableColumn id="20" name="次回期限区分"/>
    <x:tableColumn id="21" name="点検結果"/>
    <x:tableColumn id="22" name="次の対応"/>
    <x:tableColumn id="23" name="対応予定日"/>
    <x:tableColumn id="24" name="確認先"/>
    <x:tableColumn id="25" name="備考"/>
  </x:tableColumns>
  <x:tableStyleInfo name="TableStyleMedium2" showFirstColumn="0" showLastColumn="0" showRowStripes="1" showColumnStripes="0"/>
</x:table>
</file>

<file path=xl/tables/table3.xml><?xml version="1.0" encoding="utf-8"?>
<x:table xmlns:x="http://schemas.openxmlformats.org/spreadsheetml/2006/main" id="3" name="N14Original記入例" displayName="N14Original記入例" ref="A5:K15" headerRowCount="1" totalsRowCount="0" totalsRowShown="0">
  <x:tableColumns count="11">
    <x:tableColumn id="1" name="契約ID"/>
    <x:tableColumn id="2" name="原本版"/>
    <x:tableColumn id="3" name="保管先識別子"/>
    <x:tableColumn id="4" name="根拠箇所（架空）"/>
    <x:tableColumn id="5" name="自動更新条件（架空）"/>
    <x:tableColumn id="6" name="通知方法（架空）"/>
    <x:tableColumn id="7" name="期限基準"/>
    <x:tableColumn id="8" name="照合者"/>
    <x:tableColumn id="9" name="照合日"/>
    <x:tableColumn id="10" name="適用版・解釈の確認先"/>
    <x:tableColumn id="11" name="照合メモ"/>
  </x:tableColumns>
  <x:tableStyleInfo name="TableStyleMedium2" showFirstColumn="0" showLastColumn="0" showRowStripes="1" showColumnStripes="0"/>
</x:table>
</file>

<file path=xl/tables/table4.xml><?xml version="1.0" encoding="utf-8"?>
<x:table xmlns:x="http://schemas.openxmlformats.org/spreadsheetml/2006/main" id="4" name="N14Original空欄" displayName="N14Original空欄" ref="A5:K55" headerRowCount="1" totalsRowCount="0" totalsRowShown="0">
  <x:tableColumns count="11">
    <x:tableColumn id="1" name="契約ID"/>
    <x:tableColumn id="2" name="原本版"/>
    <x:tableColumn id="3" name="保管先識別子"/>
    <x:tableColumn id="4" name="根拠箇所（架空）"/>
    <x:tableColumn id="5" name="自動更新条件（架空）"/>
    <x:tableColumn id="6" name="通知方法（架空）"/>
    <x:tableColumn id="7" name="期限基準"/>
    <x:tableColumn id="8" name="照合者"/>
    <x:tableColumn id="9" name="照合日"/>
    <x:tableColumn id="10" name="適用版・解釈の確認先"/>
    <x:tableColumn id="11" name="照合メモ"/>
  </x:tableColumns>
  <x:tableStyleInfo name="TableStyleMedium2" showFirstColumn="0" showLastColumn="0" showRowStripes="1" showColumnStripes="0"/>
</x:table>
</file>

<file path=xl/tables/table5.xml><?xml version="1.0" encoding="utf-8"?>
<x:table xmlns:x="http://schemas.openxmlformats.org/spreadsheetml/2006/main" id="5" name="N14Rules" displayName="N14Rules" ref="A5:G10" headerRowCount="1" totalsRowCount="0" totalsRowShown="0">
  <x:tableColumns count="7">
    <x:tableColumn id="1" name="ルールID"/>
    <x:tableColumn id="2" name="基準日"/>
    <x:tableColumn id="3" name="前倒し日数"/>
    <x:tableColumn id="4" name="時刻"/>
    <x:tableColumn id="5" name="通知先"/>
    <x:tableColumn id="6" name="条件"/>
    <x:tableColumn id="7" name="確認すること"/>
  </x:tableColumns>
  <x:tableStyleInfo name="TableStyleMedium2" showFirstColumn="0" showLastColumn="0" showRowStripes="1" showColumnStripes="0"/>
</x:table>
</file>

<file path=xl/tables/table6.xml><?xml version="1.0" encoding="utf-8"?>
<x:table xmlns:x="http://schemas.openxmlformats.org/spreadsheetml/2006/main" id="6" name="N14Calendar記入例" displayName="N14Calendar記入例" ref="A5:E36" headerRowCount="1" totalsRowCount="0" totalsRowShown="0">
  <x:tableColumns count="5">
    <x:tableColumn id="1" name="日付"/>
    <x:tableColumn id="2" name="判断期限の契約ID"/>
    <x:tableColumn id="3" name="通知期限の契約ID"/>
    <x:tableColumn id="4" name="対応予定の契約ID"/>
    <x:tableColumn id="5" name="この一覧の読み方"/>
  </x:tableColumns>
  <x:tableStyleInfo name="TableStyleMedium2" showFirstColumn="0" showLastColumn="0" showRowStripes="1" showColumnStripes="0"/>
</x:table>
</file>

<file path=xl/tables/table7.xml><?xml version="1.0" encoding="utf-8"?>
<x:table xmlns:x="http://schemas.openxmlformats.org/spreadsheetml/2006/main" id="7" name="N14Notifications記入例" displayName="N14Notifications記入例" ref="A5:J205" headerRowCount="1" totalsRowCount="0" totalsRowShown="0">
  <x:tableColumns count="10">
    <x:tableColumn id="1" name="契約ID"/>
    <x:tableColumn id="2" name="ルールID"/>
    <x:tableColumn id="3" name="基準日"/>
    <x:tableColumn id="4" name="前倒し日数"/>
    <x:tableColumn id="5" name="社内通知予定日"/>
    <x:tableColumn id="6" name="時刻（日本時間）"/>
    <x:tableColumn id="7" name="宛先"/>
    <x:tableColumn id="8" name="実行条件"/>
    <x:tableColumn id="9" name="基準日時点の扱い"/>
    <x:tableColumn id="10" name="台帳の点検結果"/>
  </x:tableColumns>
  <x:tableStyleInfo name="TableStyleMedium2" showFirstColumn="0" showLastColumn="0" showRowStripes="1" showColumnStripes="0"/>
</x:table>
</file>

<file path=xl/tables/table8.xml><?xml version="1.0" encoding="utf-8"?>
<x:table xmlns:x="http://schemas.openxmlformats.org/spreadsheetml/2006/main" id="8" name="N14Calendar空欄" displayName="N14Calendar空欄" ref="A5:E36" headerRowCount="1" totalsRowCount="0" totalsRowShown="0">
  <x:tableColumns count="5">
    <x:tableColumn id="1" name="日付"/>
    <x:tableColumn id="2" name="判断期限の契約ID"/>
    <x:tableColumn id="3" name="通知期限の契約ID"/>
    <x:tableColumn id="4" name="対応予定の契約ID"/>
    <x:tableColumn id="5" name="この一覧の読み方"/>
  </x:tableColumns>
  <x:tableStyleInfo name="TableStyleMedium2" showFirstColumn="0" showLastColumn="0" showRowStripes="1" showColumnStripes="0"/>
</x:table>
</file>

<file path=xl/tables/table9.xml><?xml version="1.0" encoding="utf-8"?>
<x:table xmlns:x="http://schemas.openxmlformats.org/spreadsheetml/2006/main" id="9" name="N14Notifications空欄" displayName="N14Notifications空欄" ref="A5:J205" headerRowCount="1" totalsRowCount="0" totalsRowShown="0">
  <x:tableColumns count="10">
    <x:tableColumn id="1" name="契約ID"/>
    <x:tableColumn id="2" name="ルールID"/>
    <x:tableColumn id="3" name="基準日"/>
    <x:tableColumn id="4" name="前倒し日数"/>
    <x:tableColumn id="5" name="社内通知予定日"/>
    <x:tableColumn id="6" name="時刻（日本時間）"/>
    <x:tableColumn id="7" name="宛先"/>
    <x:tableColumn id="8" name="実行条件"/>
    <x:tableColumn id="9" name="基準日時点の扱い"/>
    <x:tableColumn id="10" name="台帳の点検結果"/>
  </x:tableColumns>
  <x:tableStyleInfo name="TableStyleMedium2" showFirstColumn="0" showLastColumn="0" showRowStripes="1" showColumnStripes="0"/>
</x:table>
</file>

<file path=xl/tables/table10.xml><?xml version="1.0" encoding="utf-8"?>
<x:table xmlns:x="http://schemas.openxmlformats.org/spreadsheetml/2006/main" id="10" name="N14History記入例" displayName="N14History記入例" ref="A5:N8" headerRowCount="1" totalsRowCount="0" totalsRowShown="0">
  <x:tableColumns count="14">
    <x:tableColumn id="1" name="変更ID"/>
    <x:tableColumn id="2" name="契約ID"/>
    <x:tableColumn id="3" name="記録日"/>
    <x:tableColumn id="4" name="適用日"/>
    <x:tableColumn id="5" name="旧原本版"/>
    <x:tableColumn id="6" name="新原本版"/>
    <x:tableColumn id="7" name="変更項目"/>
    <x:tableColumn id="8" name="変更前"/>
    <x:tableColumn id="9" name="変更後"/>
    <x:tableColumn id="10" name="根拠"/>
    <x:tableColumn id="11" name="入力者"/>
    <x:tableColumn id="12" name="確認者"/>
    <x:tableColumn id="13" name="連動して確認すること"/>
    <x:tableColumn id="14" name="確認状態"/>
  </x:tableColumns>
  <x:tableStyleInfo name="TableStyleMedium2" showFirstColumn="0" showLastColumn="0" showRowStripes="1" showColumnStripes="0"/>
</x:table>
</file>

<file path=xl/tables/table11.xml><?xml version="1.0" encoding="utf-8"?>
<x:table xmlns:x="http://schemas.openxmlformats.org/spreadsheetml/2006/main" id="11" name="N14Checklist記入例" displayName="N14Checklist記入例" ref="A5:D17" headerRowCount="1" totalsRowCount="0" totalsRowShown="0">
  <x:tableColumns count="4">
    <x:tableColumn id="1" name="No."/>
    <x:tableColumn id="2" name="確認すること"/>
    <x:tableColumn id="3" name="結果"/>
    <x:tableColumn id="4" name="根拠・残る対応"/>
  </x:tableColumns>
  <x:tableStyleInfo name="TableStyleMedium2" showFirstColumn="0" showLastColumn="0" showRowStripes="1" showColumnStripes="0"/>
</x:table>
</file>

<file path=xl/tables/table12.xml><?xml version="1.0" encoding="utf-8"?>
<x:table xmlns:x="http://schemas.openxmlformats.org/spreadsheetml/2006/main" id="12" name="N14History空欄" displayName="N14History空欄" ref="A5:N25" headerRowCount="1" totalsRowCount="0" totalsRowShown="0">
  <x:tableColumns count="14">
    <x:tableColumn id="1" name="変更ID"/>
    <x:tableColumn id="2" name="契約ID"/>
    <x:tableColumn id="3" name="記録日"/>
    <x:tableColumn id="4" name="適用日"/>
    <x:tableColumn id="5" name="旧原本版"/>
    <x:tableColumn id="6" name="新原本版"/>
    <x:tableColumn id="7" name="変更項目"/>
    <x:tableColumn id="8" name="変更前"/>
    <x:tableColumn id="9" name="変更後"/>
    <x:tableColumn id="10" name="根拠"/>
    <x:tableColumn id="11" name="入力者"/>
    <x:tableColumn id="12" name="確認者"/>
    <x:tableColumn id="13" name="連動して確認すること"/>
    <x:tableColumn id="14" name="確認状態"/>
  </x:tableColumns>
  <x:tableStyleInfo name="TableStyleMedium2" showFirstColumn="0" showLastColumn="0" showRowStripes="1" showColumnStripes="0"/>
</x:table>
</file>

<file path=xl/tables/table13.xml><?xml version="1.0" encoding="utf-8"?>
<x:table xmlns:x="http://schemas.openxmlformats.org/spreadsheetml/2006/main" id="13" name="N14Checklist空欄" displayName="N14Checklist空欄" ref="A5:D17" headerRowCount="1" totalsRowCount="0" totalsRowShown="0">
  <x:tableColumns count="4">
    <x:tableColumn id="1" name="No."/>
    <x:tableColumn id="2" name="確認すること"/>
    <x:tableColumn id="3" name="結果"/>
    <x:tableColumn id="4" name="根拠・残る対応"/>
  </x:tableColumns>
  <x:tableStyleInfo name="TableStyleMedium2" showFirstColumn="0" showLastColumn="0" showRowStripes="1" showColumnStripes="0"/>
</x:table>
</file>

<file path=xl/tables/table14.xml><?xml version="1.0" encoding="utf-8"?>
<x:table xmlns:x="http://schemas.openxmlformats.org/spreadsheetml/2006/main" id="14" name="N14Sources" displayName="N14Sources" ref="A5:H10" headerRowCount="1" totalsRowCount="0" totalsRowShown="0">
  <x:tableColumns count="8">
    <x:tableColumn id="1" name="ID"/>
    <x:tableColumn id="2" name="発行元"/>
    <x:tableColumn id="3" name="資料名"/>
    <x:tableColumn id="4" name="URL"/>
    <x:tableColumn id="5" name="発行日・版"/>
    <x:tableColumn id="6" name="確認日"/>
    <x:tableColumn id="7" name="該当箇所"/>
    <x:tableColumn id="8" name="適用範囲・限界"/>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1cff3e5e63f44fe4" /></Relationships>
</file>

<file path=xl/worksheets/_rels/sheet3.xml.rels>&#65279;<?xml version="1.0" encoding="utf-8"?><Relationships xmlns="http://schemas.openxmlformats.org/package/2006/relationships"><Relationship Type="http://schemas.openxmlformats.org/officeDocument/2006/relationships/table" Target="/xl/tables/table2.xml" Id="R80cfbaa9e7584193" /></Relationships>
</file>

<file path=xl/worksheets/_rels/sheet4.xml.rels>&#65279;<?xml version="1.0" encoding="utf-8"?><Relationships xmlns="http://schemas.openxmlformats.org/package/2006/relationships"><Relationship Type="http://schemas.openxmlformats.org/officeDocument/2006/relationships/table" Target="/xl/tables/table3.xml" Id="R89ea907f88a74b11" /></Relationships>
</file>

<file path=xl/worksheets/_rels/sheet5.xml.rels>&#65279;<?xml version="1.0" encoding="utf-8"?><Relationships xmlns="http://schemas.openxmlformats.org/package/2006/relationships"><Relationship Type="http://schemas.openxmlformats.org/officeDocument/2006/relationships/table" Target="/xl/tables/table4.xml" Id="R25db1edf7d3d4657" /></Relationships>
</file>

<file path=xl/worksheets/_rels/sheet6.xml.rels>&#65279;<?xml version="1.0" encoding="utf-8"?><Relationships xmlns="http://schemas.openxmlformats.org/package/2006/relationships"><Relationship Type="http://schemas.openxmlformats.org/officeDocument/2006/relationships/table" Target="/xl/tables/table5.xml" Id="R956e2a7fabfe4120" /></Relationships>
</file>

<file path=xl/worksheets/_rels/sheet7.xml.rels>&#65279;<?xml version="1.0" encoding="utf-8"?><Relationships xmlns="http://schemas.openxmlformats.org/package/2006/relationships"><Relationship Type="http://schemas.openxmlformats.org/officeDocument/2006/relationships/table" Target="/xl/tables/table6.xml" Id="R7553b5fb535b4b78" /></Relationships>
</file>

<file path=xl/worksheets/_rels/sheet8.xml.rels>&#65279;<?xml version="1.0" encoding="utf-8"?><Relationships xmlns="http://schemas.openxmlformats.org/package/2006/relationships"><Relationship Type="http://schemas.openxmlformats.org/officeDocument/2006/relationships/table" Target="/xl/tables/table7.xml" Id="Rbd8f2ee4aae64a7f" /></Relationships>
</file>

<file path=xl/worksheets/_rels/sheet9.xml.rels>&#65279;<?xml version="1.0" encoding="utf-8"?><Relationships xmlns="http://schemas.openxmlformats.org/package/2006/relationships"><Relationship Type="http://schemas.openxmlformats.org/officeDocument/2006/relationships/table" Target="/xl/tables/table8.xml" Id="Ra412ee08a4cf4e6a" /></Relationships>
</file>

<file path=xl/worksheets/_rels/sheet10.xml.rels>&#65279;<?xml version="1.0" encoding="utf-8"?><Relationships xmlns="http://schemas.openxmlformats.org/package/2006/relationships"><Relationship Type="http://schemas.openxmlformats.org/officeDocument/2006/relationships/table" Target="/xl/tables/table9.xml" Id="Rb0cf096590f74889" /></Relationships>
</file>

<file path=xl/worksheets/_rels/sheet11.xml.rels>&#65279;<?xml version="1.0" encoding="utf-8"?><Relationships xmlns="http://schemas.openxmlformats.org/package/2006/relationships"><Relationship Type="http://schemas.openxmlformats.org/officeDocument/2006/relationships/table" Target="/xl/tables/table10.xml" Id="R00a2452e127b4ae9" /></Relationships>
</file>

<file path=xl/worksheets/_rels/sheet12.xml.rels>&#65279;<?xml version="1.0" encoding="utf-8"?><Relationships xmlns="http://schemas.openxmlformats.org/package/2006/relationships"><Relationship Type="http://schemas.openxmlformats.org/officeDocument/2006/relationships/table" Target="/xl/tables/table11.xml" Id="R46f4c552cd954697" /></Relationships>
</file>

<file path=xl/worksheets/_rels/sheet13.xml.rels>&#65279;<?xml version="1.0" encoding="utf-8"?><Relationships xmlns="http://schemas.openxmlformats.org/package/2006/relationships"><Relationship Type="http://schemas.openxmlformats.org/officeDocument/2006/relationships/table" Target="/xl/tables/table12.xml" Id="Rbbbb72d3e82b4a5f" /></Relationships>
</file>

<file path=xl/worksheets/_rels/sheet14.xml.rels>&#65279;<?xml version="1.0" encoding="utf-8"?><Relationships xmlns="http://schemas.openxmlformats.org/package/2006/relationships"><Relationship Type="http://schemas.openxmlformats.org/officeDocument/2006/relationships/table" Target="/xl/tables/table13.xml" Id="R146916dab5c94ebe" /></Relationships>
</file>

<file path=xl/worksheets/_rels/sheet15.xml.rels>&#65279;<?xml version="1.0" encoding="utf-8"?><Relationships xmlns="http://schemas.openxmlformats.org/package/2006/relationships"><Relationship Type="http://schemas.openxmlformats.org/officeDocument/2006/relationships/table" Target="/xl/tables/table14.xml" Id="R26f57d8fa70447e2" /></Relationships>
</file>

<file path=xl/worksheets/sheet1.xml><?xml version="1.0" encoding="utf-8"?>
<x:worksheet xmlns:x="http://schemas.openxmlformats.org/spreadsheetml/2006/main">
  <x:sheetFormatPr defaultRowHeight="15"/>
  <x:cols>
    <x:col min="1" max="1" width="30" hidden="0" customWidth="1"/>
    <x:col min="2" max="2" width="17" hidden="0" customWidth="1"/>
    <x:col min="3" max="3" width="11" hidden="0" customWidth="1"/>
    <x:col min="4" max="4" width="11" hidden="0" customWidth="1"/>
    <x:col min="5" max="5" width="11" hidden="0" customWidth="1"/>
    <x:col min="6" max="6" width="11" hidden="0" customWidth="1"/>
    <x:col min="7" max="7" width="11" hidden="0" customWidth="1"/>
    <x:col min="8" max="8" width="11" hidden="0" customWidth="1"/>
    <x:col min="9" max="9" width="11" hidden="0" customWidth="1"/>
    <x:col min="10" max="10" width="11" hidden="0" customWidth="1"/>
    <x:col min="11" max="11" width="11" hidden="0" customWidth="1"/>
    <x:col min="12" max="12" width="11" hidden="0" customWidth="1"/>
  </x:cols>
  <x:sheetData>
    <x:row r="1" ht="35" customHeight="1">
      <x:c r="A1" s="10" t="str">
        <x:v>契約の期限と連絡完了を分けて管理する</x:v>
      </x:c>
      <x:c r="B1" s="10"/>
      <x:c r="C1" s="10"/>
      <x:c r="D1" s="10"/>
      <x:c r="E1" s="10"/>
      <x:c r="F1" s="10"/>
      <x:c r="G1" s="10"/>
      <x:c r="H1" s="10"/>
      <x:c r="I1" s="10"/>
      <x:c r="J1" s="10"/>
      <x:c r="K1" s="10"/>
      <x:c r="L1" s="10"/>
    </x:row>
    <x:row r="2" ht="36" customHeight="1">
      <x:c r="A2" s="11" t="str">
        <x:v>説明用の架空例。法的判断・契約原本の自動読取り・自動通知を行うファイルではありません。</x:v>
      </x:c>
      <x:c r="B2" s="11"/>
      <x:c r="C2" s="11"/>
      <x:c r="D2" s="11"/>
      <x:c r="E2" s="11"/>
      <x:c r="F2" s="11"/>
      <x:c r="G2" s="11"/>
      <x:c r="H2" s="11"/>
      <x:c r="I2" s="11"/>
      <x:c r="J2" s="11"/>
      <x:c r="K2" s="11"/>
      <x:c r="L2" s="11"/>
    </x:row>
    <x:row r="3">
      <x:c r="A3" s="12" t="str">
        <x:v>点検基準日</x:v>
      </x:c>
      <x:c r="B3" s="20" t="n">
        <x:v>46280</x:v>
      </x:c>
      <x:c r="C3" s="12"/>
      <x:c r="D3" s="12"/>
      <x:c r="E3" s="12"/>
      <x:c r="F3" s="12"/>
      <x:c r="G3" s="12"/>
      <x:c r="H3" s="12"/>
      <x:c r="I3" s="12"/>
      <x:c r="J3" s="12"/>
      <x:c r="K3" s="12"/>
      <x:c r="L3" s="12"/>
    </x:row>
    <x:row r="4">
      <x:c r="A4" s="12" t="str">
        <x:v>通知前倒し日数（暦日）</x:v>
      </x:c>
      <x:c r="B4" s="21" t="n">
        <x:v>7</x:v>
      </x:c>
      <x:c r="C4" s="12"/>
      <x:c r="D4" s="12"/>
      <x:c r="E4" s="12"/>
      <x:c r="F4" s="12"/>
      <x:c r="G4" s="12"/>
      <x:c r="H4" s="12"/>
      <x:c r="I4" s="12"/>
      <x:c r="J4" s="12"/>
      <x:c r="K4" s="12"/>
      <x:c r="L4" s="12"/>
    </x:row>
    <x:row r="5">
      <x:c r="A5" s="12" t="str">
        <x:v>社内通知時刻（日本時間）</x:v>
      </x:c>
      <x:c r="B5" s="21" t="str">
        <x:v>09:00</x:v>
      </x:c>
      <x:c r="C5" s="12"/>
      <x:c r="D5" s="12"/>
      <x:c r="E5" s="12"/>
      <x:c r="F5" s="12"/>
      <x:c r="G5" s="12"/>
      <x:c r="H5" s="12"/>
      <x:c r="I5" s="12"/>
      <x:c r="J5" s="12"/>
      <x:c r="K5" s="12"/>
      <x:c r="L5" s="12"/>
    </x:row>
    <x:row r="6">
      <x:c r="A6" s="12" t="str">
        <x:v>カレンダー表示月</x:v>
      </x:c>
      <x:c r="B6" s="20" t="n">
        <x:v>46266</x:v>
      </x:c>
      <x:c r="C6" s="12"/>
      <x:c r="D6" s="12"/>
      <x:c r="E6" s="12"/>
      <x:c r="F6" s="12"/>
      <x:c r="G6" s="12"/>
      <x:c r="H6" s="12"/>
      <x:c r="I6" s="12"/>
      <x:c r="J6" s="12"/>
      <x:c r="K6" s="12"/>
      <x:c r="L6" s="12"/>
    </x:row>
    <x:row r="7">
      <x:c r="A7" s="12" t="str">
        <x:v>行数上限（各台帳）</x:v>
      </x:c>
      <x:c r="B7" s="21" t="n">
        <x:v>50</x:v>
      </x:c>
      <x:c r="C7" s="12"/>
      <x:c r="D7" s="12"/>
      <x:c r="E7" s="12"/>
      <x:c r="F7" s="12"/>
      <x:c r="G7" s="12"/>
      <x:c r="H7" s="12"/>
      <x:c r="I7" s="12"/>
      <x:c r="J7" s="12"/>
      <x:c r="K7" s="12"/>
      <x:c r="L7" s="12"/>
    </x:row>
    <x:row r="8">
      <x:c r="A8" s="12"/>
      <x:c r="B8" s="12"/>
      <x:c r="C8" s="12"/>
      <x:c r="D8" s="12"/>
      <x:c r="E8" s="12"/>
      <x:c r="F8" s="12"/>
      <x:c r="G8" s="12"/>
      <x:c r="H8" s="12"/>
      <x:c r="I8" s="12"/>
      <x:c r="J8" s="12"/>
      <x:c r="K8" s="12"/>
      <x:c r="L8" s="12"/>
    </x:row>
    <x:row r="9" ht="25" customHeight="1">
      <x:c r="A9" s="72" t="str">
        <x:v>登録契約</x:v>
      </x:c>
      <x:c r="B9" s="72"/>
      <x:c r="C9" s="72"/>
      <x:c r="D9" s="72" t="str">
        <x:v>原本要確認</x:v>
      </x:c>
      <x:c r="E9" s="72"/>
      <x:c r="F9" s="72"/>
      <x:c r="G9" s="72" t="str">
        <x:v>期限超過</x:v>
      </x:c>
      <x:c r="H9" s="72"/>
      <x:c r="I9" s="72"/>
      <x:c r="J9" s="72" t="str">
        <x:v>今回連絡完了</x:v>
      </x:c>
      <x:c r="K9" s="72"/>
      <x:c r="L9" s="72"/>
    </x:row>
    <x:row r="10" ht="40" customHeight="1">
      <x:c r="A10" s="73" t="n">
        <x:f>COUNTA('台帳_記入例'!A6:A55)</x:f>
        <x:v>10</x:v>
      </x:c>
      <x:c r="B10" s="73"/>
      <x:c r="C10" s="73"/>
      <x:c r="D10" s="73" t="n">
        <x:f>COUNTIF('台帳_記入例'!U6:U55,"原本要確認")</x:f>
        <x:v>1</x:v>
      </x:c>
      <x:c r="E10" s="73"/>
      <x:c r="F10" s="73"/>
      <x:c r="G10" s="73" t="n">
        <x:f>COUNTIF('台帳_記入例'!U6:U55,"判断期限超過")+COUNTIF('台帳_記入例'!U6:U55,"通知期限超過")</x:f>
        <x:v>2</x:v>
      </x:c>
      <x:c r="H10" s="73"/>
      <x:c r="I10" s="73"/>
      <x:c r="J10" s="73" t="n">
        <x:f>COUNTIF('台帳_記入例'!U6:U55,"今回連絡完了")</x:f>
        <x:v>2</x:v>
      </x:c>
      <x:c r="K10" s="73"/>
      <x:c r="L10" s="73"/>
    </x:row>
    <x:row r="11">
      <x:c r="A11" s="12"/>
      <x:c r="B11" s="12"/>
      <x:c r="C11" s="12"/>
      <x:c r="D11" s="12"/>
      <x:c r="E11" s="12"/>
      <x:c r="F11" s="12"/>
      <x:c r="G11" s="12"/>
      <x:c r="H11" s="12"/>
      <x:c r="I11" s="12"/>
      <x:c r="J11" s="12"/>
      <x:c r="K11" s="12"/>
      <x:c r="L11" s="12"/>
    </x:row>
    <x:row r="12">
      <x:c r="A12" s="12"/>
      <x:c r="B12" s="12"/>
      <x:c r="C12" s="12"/>
      <x:c r="D12" s="12"/>
      <x:c r="E12" s="12"/>
      <x:c r="F12" s="12"/>
      <x:c r="G12" s="12"/>
      <x:c r="H12" s="12"/>
      <x:c r="I12" s="12"/>
      <x:c r="J12" s="12"/>
      <x:c r="K12" s="12"/>
      <x:c r="L12" s="12"/>
    </x:row>
    <x:row r="13" ht="34" customHeight="1">
      <x:c r="A13" s="35" t="str">
        <x:v>01｜「記入例」はC01〜C10の合成データ。「空欄」は読者用の入力欄です。両者は混ぜずに使ってください。</x:v>
      </x:c>
      <x:c r="B13" s="35"/>
      <x:c r="C13" s="35"/>
      <x:c r="D13" s="35"/>
      <x:c r="E13" s="35"/>
      <x:c r="F13" s="35"/>
      <x:c r="G13" s="35"/>
      <x:c r="H13" s="35"/>
      <x:c r="I13" s="35"/>
      <x:c r="J13" s="35"/>
      <x:c r="K13" s="35"/>
      <x:c r="L13" s="35"/>
    </x:row>
    <x:row r="14" ht="34" customHeight="1">
      <x:c r="A14" s="35" t="str">
        <x:v>02｜まず原本照合で契約ID・適用版・条文・通知方法・原本の期限条件を確認し、台帳に日付を転記します。</x:v>
      </x:c>
      <x:c r="B14" s="35"/>
      <x:c r="C14" s="35"/>
      <x:c r="D14" s="35"/>
      <x:c r="E14" s="35"/>
      <x:c r="F14" s="35"/>
      <x:c r="G14" s="35"/>
      <x:c r="H14" s="35"/>
      <x:c r="I14" s="35"/>
      <x:c r="J14" s="35"/>
      <x:c r="K14" s="35"/>
      <x:c r="L14" s="35"/>
    </x:row>
    <x:row r="15" ht="34" customHeight="1">
      <x:c r="A15" s="35" t="str">
        <x:v>03｜原本で確認した連絡期限＝相手への連絡期限。社内リマインド日とは別です。終了日から一律に算出しません。</x:v>
      </x:c>
      <x:c r="B15" s="35"/>
      <x:c r="C15" s="35"/>
      <x:c r="D15" s="35"/>
      <x:c r="E15" s="35"/>
      <x:c r="F15" s="35"/>
      <x:c r="G15" s="35"/>
      <x:c r="H15" s="35"/>
      <x:c r="I15" s="35"/>
      <x:c r="J15" s="35"/>
      <x:c r="K15" s="35"/>
      <x:c r="L15" s="35"/>
    </x:row>
    <x:row r="16" ht="34" customHeight="1">
      <x:c r="A16" s="35" t="str">
        <x:v>04｜判断期限＝確定した原本で確認した連絡期限－準備日数（暦日）。休日・時刻は考慮しない候補日です。休日調整は準備日数を増やして前倒しし、記録を残します。</x:v>
      </x:c>
      <x:c r="B16" s="35"/>
      <x:c r="C16" s="35"/>
      <x:c r="D16" s="35"/>
      <x:c r="E16" s="35"/>
      <x:c r="F16" s="35"/>
      <x:c r="G16" s="35"/>
      <x:c r="H16" s="35"/>
      <x:c r="I16" s="35"/>
      <x:c r="J16" s="35"/>
      <x:c r="K16" s="35"/>
      <x:c r="L16" s="35"/>
    </x:row>
    <x:row r="17" ht="34" customHeight="1">
      <x:c r="A17" s="35" t="str">
        <x:v>05｜台帳I列・U列、カレンダー・通知一覧は数式です。日付は年月日、準備日数は0以上の整数で入力します。</x:v>
      </x:c>
      <x:c r="B17" s="35"/>
      <x:c r="C17" s="35"/>
      <x:c r="D17" s="35"/>
      <x:c r="E17" s="35"/>
      <x:c r="F17" s="35"/>
      <x:c r="G17" s="35"/>
      <x:c r="H17" s="35"/>
      <x:c r="I17" s="35"/>
      <x:c r="J17" s="35"/>
      <x:c r="K17" s="35"/>
      <x:c r="L17" s="35"/>
    </x:row>
    <x:row r="18" ht="34" customHeight="1">
      <x:c r="A18" s="35" t="str">
        <x:v>06｜点検基準日B3を更新して利用します。過去の架空実績より前の日に戻すと「未来実績・要確認」を表示します。</x:v>
      </x:c>
      <x:c r="B18" s="35"/>
      <x:c r="C18" s="35"/>
      <x:c r="D18" s="35"/>
      <x:c r="E18" s="35"/>
      <x:c r="F18" s="35"/>
      <x:c r="G18" s="35"/>
      <x:c r="H18" s="35"/>
      <x:c r="I18" s="35"/>
      <x:c r="J18" s="35"/>
      <x:c r="K18" s="35"/>
      <x:c r="L18" s="35"/>
    </x:row>
    <x:row r="19" ht="34" customHeight="1">
      <x:c r="A19" s="35" t="str">
        <x:v>07｜カレンダーはB6の月を表示。完了済みの期限も残ります。作業対象は台帳U列と通知一覧I列で確認します。</x:v>
      </x:c>
      <x:c r="B19" s="35"/>
      <x:c r="C19" s="35"/>
      <x:c r="D19" s="35"/>
      <x:c r="E19" s="35"/>
      <x:c r="F19" s="35"/>
      <x:c r="G19" s="35"/>
      <x:c r="H19" s="35"/>
      <x:c r="I19" s="35"/>
      <x:c r="J19" s="35"/>
      <x:c r="K19" s="35"/>
      <x:c r="L19" s="35"/>
    </x:row>
    <x:row r="20" ht="34" customHeight="1">
      <x:c r="A20" s="35" t="str">
        <x:v>08｜「今回連絡完了」は人の確認日・確認者・証跡と整合する行の点検表示であり、法的な成立や終了作業の完了証明ではありません。</x:v>
      </x:c>
      <x:c r="B20" s="35"/>
      <x:c r="C20" s="35"/>
      <x:c r="D20" s="35"/>
      <x:c r="E20" s="35"/>
      <x:c r="F20" s="35"/>
      <x:c r="G20" s="35"/>
      <x:c r="H20" s="35"/>
      <x:c r="I20" s="35"/>
      <x:c r="J20" s="35"/>
      <x:c r="K20" s="35"/>
      <x:c r="L20" s="35"/>
    </x:row>
    <x:row r="21" ht="34" customHeight="1">
      <x:c r="A21" s="35" t="str">
        <x:v>09｜C06は原本要確認。C07は事前連絡対象外。空欄を期限なしに読み替えず、照会・終了作業の対応予定日を残します。</x:v>
      </x:c>
      <x:c r="B21" s="35"/>
      <x:c r="C21" s="35"/>
      <x:c r="D21" s="35"/>
      <x:c r="E21" s="35"/>
      <x:c r="F21" s="35"/>
      <x:c r="G21" s="35"/>
      <x:c r="H21" s="35"/>
      <x:c r="I21" s="35"/>
      <x:c r="J21" s="35"/>
      <x:c r="K21" s="35"/>
      <x:c r="L21" s="35"/>
    </x:row>
    <x:row r="22" ht="34" customHeight="1">
      <x:c r="A22" s="35" t="str">
        <x:v>10｜通知一覧はR01〜R04の設定・点検用です。自動送信・送信ログ取得・実際のリマインダー設定は行いません。R05は営業日の手動一覧点検です。</x:v>
      </x:c>
      <x:c r="B22" s="35"/>
      <x:c r="C22" s="35"/>
      <x:c r="D22" s="35"/>
      <x:c r="E22" s="35"/>
      <x:c r="F22" s="35"/>
      <x:c r="G22" s="35"/>
      <x:c r="H22" s="35"/>
      <x:c r="I22" s="35"/>
      <x:c r="J22" s="35"/>
      <x:c r="K22" s="35"/>
      <x:c r="L22" s="35"/>
    </x:row>
    <x:row r="23" ht="34" customHeight="1">
      <x:c r="A23" s="35" t="str">
        <x:v>11｜期限超過は台帳U列で抽出し、判断期限・原本で確認した連絡期限を改変せずに確認窓口へ戻します。数式は解約や更新の成立を判定しません。</x:v>
      </x:c>
      <x:c r="B23" s="35"/>
      <x:c r="C23" s="35"/>
      <x:c r="D23" s="35"/>
      <x:c r="E23" s="35"/>
      <x:c r="F23" s="35"/>
      <x:c r="G23" s="35"/>
      <x:c r="H23" s="35"/>
      <x:c r="I23" s="35"/>
      <x:c r="J23" s="35"/>
      <x:c r="K23" s="35"/>
      <x:c r="L23" s="35"/>
    </x:row>
    <x:row r="24" ht="34" customHeight="1">
      <x:c r="A24" s="35" t="str">
        <x:v>12｜次回期限は原本や次期合意から確認して手入力し、未確定／対象外を区別します。当期の期限を消さずに次期行を準備します。</x:v>
      </x:c>
      <x:c r="B24" s="35"/>
      <x:c r="C24" s="35"/>
      <x:c r="D24" s="35"/>
      <x:c r="E24" s="35"/>
      <x:c r="F24" s="35"/>
      <x:c r="G24" s="35"/>
      <x:c r="H24" s="35"/>
      <x:c r="I24" s="35"/>
      <x:c r="J24" s="35"/>
      <x:c r="K24" s="35"/>
      <x:c r="L24" s="35"/>
    </x:row>
    <x:row r="25" ht="34" customHeight="1">
      <x:c r="A25" s="35" t="str">
        <x:v>13｜各台帳50行、通知一覧200行までの数式を準備しています。50行を超える場合は全参照範囲と通知行を拡張・再点検してください。</x:v>
      </x:c>
      <x:c r="B25" s="35"/>
      <x:c r="C25" s="35"/>
      <x:c r="D25" s="35"/>
      <x:c r="E25" s="35"/>
      <x:c r="F25" s="35"/>
      <x:c r="G25" s="35"/>
      <x:c r="H25" s="35"/>
      <x:c r="I25" s="35"/>
      <x:c r="J25" s="35"/>
      <x:c r="K25" s="35"/>
      <x:c r="L25" s="35"/>
    </x:row>
    <x:row r="26" ht="34" customHeight="1">
      <x:c r="A26" s="35" t="str">
        <x:v>14｜連絡日・判断日・完了確認日は、根拠を確認した実績だけを記入します。予定は入力しません。</x:v>
      </x:c>
      <x:c r="B26" s="35"/>
      <x:c r="C26" s="35"/>
      <x:c r="D26" s="35"/>
      <x:c r="E26" s="35"/>
      <x:c r="F26" s="35"/>
      <x:c r="G26" s="35"/>
      <x:c r="H26" s="35"/>
      <x:c r="I26" s="35"/>
      <x:c r="J26" s="35"/>
      <x:c r="K26" s="35"/>
      <x:c r="L26" s="35"/>
    </x:row>
    <x:row r="27" ht="34" customHeight="1">
      <x:c r="A27" s="35" t="str">
        <x:v>15｜青文字は入力例・入力欄、淡色のI/U列は計算欄です。変更履歴は手動追記で、自動監査ログではありません。</x:v>
      </x:c>
      <x:c r="B27" s="35"/>
      <x:c r="C27" s="35"/>
      <x:c r="D27" s="35"/>
      <x:c r="E27" s="35"/>
      <x:c r="F27" s="35"/>
      <x:c r="G27" s="35"/>
      <x:c r="H27" s="35"/>
      <x:c r="I27" s="35"/>
      <x:c r="J27" s="35"/>
      <x:c r="K27" s="35"/>
      <x:c r="L27" s="35"/>
    </x:row>
    <x:row r="28" ht="34" customHeight="1">
      <x:c r="A28" s="35" t="str">
        <x:v>16｜サイボウズ公式ヘルプは通知機能の照合先です。架空日付・担当分担・判定式・運用案の効果を裏付ける資料ではありません。</x:v>
      </x:c>
      <x:c r="B28" s="35"/>
      <x:c r="C28" s="35"/>
      <x:c r="D28" s="35"/>
      <x:c r="E28" s="35"/>
      <x:c r="F28" s="35"/>
      <x:c r="G28" s="35"/>
      <x:c r="H28" s="35"/>
      <x:c r="I28" s="35"/>
      <x:c r="J28" s="35"/>
      <x:c r="K28" s="35"/>
      <x:c r="L28" s="35"/>
    </x:row>
    <x:row r="29" ht="34" customHeight="1">
      <x:c r="A29" s="35" t="str">
        <x:v>17｜原本の条件が到達基準なら到達日、発送基準なら発送確認日をO列に入力します。期限は原本で確認した日をF列に入力し、条件欄だけから日付を計算しません。</x:v>
      </x:c>
      <x:c r="B29" s="35"/>
      <x:c r="C29" s="35"/>
      <x:c r="D29" s="35"/>
      <x:c r="E29" s="35"/>
      <x:c r="F29" s="35"/>
      <x:c r="G29" s="35"/>
      <x:c r="H29" s="35"/>
      <x:c r="I29" s="35"/>
      <x:c r="J29" s="35"/>
      <x:c r="K29" s="35"/>
      <x:c r="L29" s="35"/>
    </x:row>
    <x:row r="30">
      <x:c r="A30" s="12"/>
      <x:c r="B30" s="12"/>
      <x:c r="C30" s="12"/>
      <x:c r="D30" s="12"/>
      <x:c r="E30" s="12"/>
      <x:c r="F30" s="12"/>
      <x:c r="G30" s="12"/>
      <x:c r="H30" s="12"/>
      <x:c r="I30" s="12"/>
      <x:c r="J30" s="12"/>
      <x:c r="K30" s="12"/>
      <x:c r="L30" s="12"/>
    </x:row>
    <x:row r="31">
      <x:c r="A31" s="12"/>
      <x:c r="B31" s="12"/>
      <x:c r="C31" s="12"/>
      <x:c r="D31" s="12"/>
      <x:c r="E31" s="12"/>
      <x:c r="F31" s="12"/>
      <x:c r="G31" s="12"/>
      <x:c r="H31" s="12"/>
      <x:c r="I31" s="12"/>
      <x:c r="J31" s="12"/>
      <x:c r="K31" s="12"/>
      <x:c r="L31" s="12"/>
    </x:row>
    <x:row r="32">
      <x:c r="A32" s="12"/>
      <x:c r="B32" s="12"/>
      <x:c r="C32" s="12"/>
      <x:c r="D32" s="12"/>
      <x:c r="E32" s="12"/>
      <x:c r="F32" s="12"/>
      <x:c r="G32" s="12"/>
      <x:c r="H32" s="12"/>
      <x:c r="I32" s="12"/>
      <x:c r="J32" s="12"/>
      <x:c r="K32" s="12"/>
      <x:c r="L32" s="12"/>
    </x:row>
    <x:row r="33">
      <x:c r="A33" s="12"/>
      <x:c r="B33" s="12"/>
      <x:c r="C33" s="12"/>
      <x:c r="D33" s="12"/>
      <x:c r="E33" s="12"/>
      <x:c r="F33" s="12"/>
      <x:c r="G33" s="12"/>
      <x:c r="H33" s="12"/>
      <x:c r="I33" s="12"/>
      <x:c r="J33" s="12"/>
      <x:c r="K33" s="12"/>
      <x:c r="L33" s="12"/>
    </x:row>
    <x:row r="34">
      <x:c r="A34" s="12"/>
      <x:c r="B34" s="12"/>
      <x:c r="C34" s="12"/>
      <x:c r="D34" s="12"/>
      <x:c r="E34" s="12"/>
      <x:c r="F34" s="12"/>
      <x:c r="G34" s="12"/>
      <x:c r="H34" s="12"/>
      <x:c r="I34" s="12"/>
      <x:c r="J34" s="12"/>
      <x:c r="K34" s="12"/>
      <x:c r="L34" s="12"/>
    </x:row>
    <x:row r="35">
      <x:c r="A35" s="12"/>
      <x:c r="B35" s="12"/>
      <x:c r="C35" s="12"/>
      <x:c r="D35" s="12"/>
      <x:c r="E35" s="12"/>
      <x:c r="F35" s="12"/>
      <x:c r="G35" s="12"/>
      <x:c r="H35" s="12"/>
      <x:c r="I35" s="12"/>
      <x:c r="J35" s="12"/>
      <x:c r="K35" s="12"/>
      <x:c r="L35" s="12"/>
    </x:row>
    <x:row r="36">
      <x:c r="A36" s="12"/>
      <x:c r="B36" s="12"/>
      <x:c r="C36" s="12"/>
      <x:c r="D36" s="12"/>
      <x:c r="E36" s="12"/>
      <x:c r="F36" s="12"/>
      <x:c r="G36" s="12"/>
      <x:c r="H36" s="12"/>
      <x:c r="I36" s="12"/>
      <x:c r="J36" s="12"/>
      <x:c r="K36" s="12"/>
      <x:c r="L36" s="12"/>
    </x:row>
    <x:row r="37">
      <x:c r="A37" s="12"/>
      <x:c r="B37" s="12"/>
      <x:c r="C37" s="12"/>
      <x:c r="D37" s="12"/>
      <x:c r="E37" s="12"/>
      <x:c r="F37" s="12"/>
      <x:c r="G37" s="12"/>
      <x:c r="H37" s="12"/>
      <x:c r="I37" s="12"/>
      <x:c r="J37" s="12"/>
      <x:c r="K37" s="12"/>
      <x:c r="L37" s="12"/>
    </x:row>
    <x:row r="38">
      <x:c r="A38" s="12"/>
      <x:c r="B38" s="12"/>
      <x:c r="C38" s="12"/>
      <x:c r="D38" s="12"/>
      <x:c r="E38" s="12"/>
      <x:c r="F38" s="12"/>
      <x:c r="G38" s="12"/>
      <x:c r="H38" s="12"/>
      <x:c r="I38" s="12"/>
      <x:c r="J38" s="12"/>
      <x:c r="K38" s="12"/>
      <x:c r="L38" s="12"/>
    </x:row>
    <x:row r="39">
      <x:c r="A39" s="12"/>
      <x:c r="B39" s="12"/>
      <x:c r="C39" s="12"/>
      <x:c r="D39" s="12"/>
      <x:c r="E39" s="12"/>
      <x:c r="F39" s="12"/>
      <x:c r="G39" s="12"/>
      <x:c r="H39" s="12"/>
      <x:c r="I39" s="12"/>
      <x:c r="J39" s="12"/>
      <x:c r="K39" s="12"/>
      <x:c r="L39" s="12"/>
    </x:row>
    <x:row r="40">
      <x:c r="A40" s="12"/>
      <x:c r="B40" s="12"/>
      <x:c r="C40" s="12"/>
      <x:c r="D40" s="12"/>
      <x:c r="E40" s="12"/>
      <x:c r="F40" s="12"/>
      <x:c r="G40" s="12"/>
      <x:c r="H40" s="12"/>
      <x:c r="I40" s="12"/>
      <x:c r="J40" s="12"/>
      <x:c r="K40" s="12"/>
      <x:c r="L40" s="12"/>
    </x:row>
    <x:row r="41">
      <x:c r="A41" s="12"/>
      <x:c r="B41" s="12"/>
      <x:c r="C41" s="12"/>
      <x:c r="D41" s="12"/>
      <x:c r="E41" s="12"/>
      <x:c r="F41" s="12"/>
      <x:c r="G41" s="12"/>
      <x:c r="H41" s="12"/>
      <x:c r="I41" s="12"/>
      <x:c r="J41" s="12"/>
      <x:c r="K41" s="12"/>
      <x:c r="L41" s="12"/>
    </x:row>
    <x:row r="42">
      <x:c r="A42" s="12"/>
      <x:c r="B42" s="12"/>
      <x:c r="C42" s="12"/>
      <x:c r="D42" s="12"/>
      <x:c r="E42" s="12"/>
      <x:c r="F42" s="12"/>
      <x:c r="G42" s="12"/>
      <x:c r="H42" s="12"/>
      <x:c r="I42" s="12"/>
      <x:c r="J42" s="12"/>
      <x:c r="K42" s="12"/>
      <x:c r="L42" s="12"/>
    </x:row>
    <x:row r="43">
      <x:c r="A43" s="12"/>
      <x:c r="B43" s="12"/>
      <x:c r="C43" s="12"/>
      <x:c r="D43" s="12"/>
      <x:c r="E43" s="12"/>
      <x:c r="F43" s="12"/>
      <x:c r="G43" s="12"/>
      <x:c r="H43" s="12"/>
      <x:c r="I43" s="12"/>
      <x:c r="J43" s="12"/>
      <x:c r="K43" s="12"/>
      <x:c r="L43" s="12"/>
    </x:row>
    <x:row r="44">
      <x:c r="A44" s="12"/>
      <x:c r="B44" s="12"/>
      <x:c r="C44" s="12"/>
      <x:c r="D44" s="12"/>
      <x:c r="E44" s="12"/>
      <x:c r="F44" s="12"/>
      <x:c r="G44" s="12"/>
      <x:c r="H44" s="12"/>
      <x:c r="I44" s="12"/>
      <x:c r="J44" s="12"/>
      <x:c r="K44" s="12"/>
      <x:c r="L44" s="12"/>
    </x:row>
    <x:row r="45">
      <x:c r="A45" s="12"/>
      <x:c r="B45" s="12"/>
      <x:c r="C45" s="12"/>
      <x:c r="D45" s="12"/>
      <x:c r="E45" s="12"/>
      <x:c r="F45" s="12"/>
      <x:c r="G45" s="12"/>
      <x:c r="H45" s="12"/>
      <x:c r="I45" s="12"/>
      <x:c r="J45" s="12"/>
      <x:c r="K45" s="12"/>
      <x:c r="L45" s="12"/>
    </x:row>
    <x:row r="46">
      <x:c r="A46" s="12"/>
      <x:c r="B46" s="12"/>
      <x:c r="C46" s="12"/>
      <x:c r="D46" s="12"/>
      <x:c r="E46" s="12"/>
      <x:c r="F46" s="12"/>
      <x:c r="G46" s="12"/>
      <x:c r="H46" s="12"/>
      <x:c r="I46" s="12"/>
      <x:c r="J46" s="12"/>
      <x:c r="K46" s="12"/>
      <x:c r="L46" s="12"/>
    </x:row>
    <x:row r="47">
      <x:c r="A47" s="12"/>
      <x:c r="B47" s="12"/>
      <x:c r="C47" s="12"/>
      <x:c r="D47" s="12"/>
      <x:c r="E47" s="12"/>
      <x:c r="F47" s="12"/>
      <x:c r="G47" s="12"/>
      <x:c r="H47" s="12"/>
      <x:c r="I47" s="12"/>
      <x:c r="J47" s="12"/>
      <x:c r="K47" s="12"/>
      <x:c r="L47" s="12"/>
    </x:row>
    <x:row r="48">
      <x:c r="A48" s="12"/>
      <x:c r="B48" s="12"/>
      <x:c r="C48" s="12"/>
      <x:c r="D48" s="12"/>
      <x:c r="E48" s="12"/>
      <x:c r="F48" s="12"/>
      <x:c r="G48" s="12"/>
      <x:c r="H48" s="12"/>
      <x:c r="I48" s="12"/>
      <x:c r="J48" s="12"/>
      <x:c r="K48" s="12"/>
      <x:c r="L48" s="12"/>
    </x:row>
    <x:row r="49">
      <x:c r="A49" s="12"/>
      <x:c r="B49" s="12"/>
      <x:c r="C49" s="12"/>
      <x:c r="D49" s="12"/>
      <x:c r="E49" s="12"/>
      <x:c r="F49" s="12"/>
      <x:c r="G49" s="12"/>
      <x:c r="H49" s="12"/>
      <x:c r="I49" s="12"/>
      <x:c r="J49" s="12"/>
      <x:c r="K49" s="12"/>
      <x:c r="L49" s="12"/>
    </x:row>
    <x:row r="50">
      <x:c r="A50" s="12"/>
      <x:c r="B50" s="12"/>
      <x:c r="C50" s="12"/>
      <x:c r="D50" s="12"/>
      <x:c r="E50" s="12"/>
      <x:c r="F50" s="12"/>
      <x:c r="G50" s="12"/>
      <x:c r="H50" s="12"/>
      <x:c r="I50" s="12"/>
      <x:c r="J50" s="12"/>
      <x:c r="K50" s="12"/>
      <x:c r="L50" s="12"/>
    </x:row>
    <x:row r="51">
      <x:c r="A51" s="12"/>
      <x:c r="B51" s="12"/>
      <x:c r="C51" s="12"/>
      <x:c r="D51" s="12"/>
      <x:c r="E51" s="12"/>
      <x:c r="F51" s="12"/>
      <x:c r="G51" s="12"/>
      <x:c r="H51" s="12"/>
      <x:c r="I51" s="12"/>
      <x:c r="J51" s="12"/>
      <x:c r="K51" s="12"/>
      <x:c r="L51" s="12"/>
    </x:row>
    <x:row r="52">
      <x:c r="A52" s="12"/>
      <x:c r="B52" s="12"/>
      <x:c r="C52" s="12"/>
      <x:c r="D52" s="12"/>
      <x:c r="E52" s="12"/>
      <x:c r="F52" s="12"/>
      <x:c r="G52" s="12"/>
      <x:c r="H52" s="12"/>
      <x:c r="I52" s="12"/>
      <x:c r="J52" s="12"/>
      <x:c r="K52" s="12"/>
      <x:c r="L52" s="12"/>
    </x:row>
    <x:row r="53">
      <x:c r="A53" s="12"/>
      <x:c r="B53" s="12"/>
      <x:c r="C53" s="12"/>
      <x:c r="D53" s="12"/>
      <x:c r="E53" s="12"/>
      <x:c r="F53" s="12"/>
      <x:c r="G53" s="12"/>
      <x:c r="H53" s="12"/>
      <x:c r="I53" s="12"/>
      <x:c r="J53" s="12"/>
      <x:c r="K53" s="12"/>
      <x:c r="L53" s="12"/>
    </x:row>
    <x:row r="54">
      <x:c r="A54" s="12"/>
      <x:c r="B54" s="12"/>
      <x:c r="C54" s="12"/>
      <x:c r="D54" s="12"/>
      <x:c r="E54" s="12"/>
      <x:c r="F54" s="12"/>
      <x:c r="G54" s="12"/>
      <x:c r="H54" s="12"/>
      <x:c r="I54" s="12"/>
      <x:c r="J54" s="12"/>
      <x:c r="K54" s="12"/>
      <x:c r="L54" s="12"/>
    </x:row>
    <x:row r="55">
      <x:c r="A55" s="12"/>
      <x:c r="B55" s="12"/>
      <x:c r="C55" s="12"/>
      <x:c r="D55" s="12"/>
      <x:c r="E55" s="12"/>
      <x:c r="F55" s="12"/>
      <x:c r="G55" s="12"/>
      <x:c r="H55" s="12"/>
      <x:c r="I55" s="12"/>
      <x:c r="J55" s="12"/>
      <x:c r="K55" s="12"/>
      <x:c r="L55" s="12"/>
    </x:row>
    <x:row r="56">
      <x:c r="A56" s="12"/>
      <x:c r="B56" s="12"/>
      <x:c r="C56" s="12"/>
      <x:c r="D56" s="12"/>
      <x:c r="E56" s="12"/>
      <x:c r="F56" s="12"/>
      <x:c r="G56" s="12"/>
      <x:c r="H56" s="12"/>
      <x:c r="I56" s="12"/>
      <x:c r="J56" s="12"/>
      <x:c r="K56" s="12"/>
      <x:c r="L56" s="12"/>
    </x:row>
    <x:row r="57">
      <x:c r="A57" s="12"/>
      <x:c r="B57" s="12"/>
      <x:c r="C57" s="12"/>
      <x:c r="D57" s="12"/>
      <x:c r="E57" s="12"/>
      <x:c r="F57" s="12"/>
      <x:c r="G57" s="12"/>
      <x:c r="H57" s="12"/>
      <x:c r="I57" s="12"/>
      <x:c r="J57" s="12"/>
      <x:c r="K57" s="12"/>
      <x:c r="L57" s="12"/>
    </x:row>
    <x:row r="58">
      <x:c r="A58" s="12"/>
      <x:c r="B58" s="12"/>
      <x:c r="C58" s="12"/>
      <x:c r="D58" s="12"/>
      <x:c r="E58" s="12"/>
      <x:c r="F58" s="12"/>
      <x:c r="G58" s="12"/>
      <x:c r="H58" s="12"/>
      <x:c r="I58" s="12"/>
      <x:c r="J58" s="12"/>
      <x:c r="K58" s="12"/>
      <x:c r="L58" s="12"/>
    </x:row>
    <x:row r="59">
      <x:c r="A59" s="12"/>
      <x:c r="B59" s="12"/>
      <x:c r="C59" s="12"/>
      <x:c r="D59" s="12"/>
      <x:c r="E59" s="12"/>
      <x:c r="F59" s="12"/>
      <x:c r="G59" s="12"/>
      <x:c r="H59" s="12"/>
      <x:c r="I59" s="12"/>
      <x:c r="J59" s="12"/>
      <x:c r="K59" s="12"/>
      <x:c r="L59" s="12"/>
    </x:row>
    <x:row r="60">
      <x:c r="A60" s="12"/>
      <x:c r="B60" s="12"/>
      <x:c r="C60" s="12"/>
      <x:c r="D60" s="12"/>
      <x:c r="E60" s="12"/>
      <x:c r="F60" s="12"/>
      <x:c r="G60" s="12"/>
      <x:c r="H60" s="12"/>
      <x:c r="I60" s="12"/>
      <x:c r="J60" s="12"/>
      <x:c r="K60" s="12"/>
      <x:c r="L60" s="12"/>
    </x:row>
  </x:sheetData>
  <x:mergeCells>
    <x:mergeCell ref="A1:L1"/>
    <x:mergeCell ref="A2:L2"/>
    <x:mergeCell ref="A9:C9"/>
    <x:mergeCell ref="A10:C10"/>
    <x:mergeCell ref="D9:F9"/>
    <x:mergeCell ref="D10:F10"/>
    <x:mergeCell ref="G9:I9"/>
    <x:mergeCell ref="G10:I10"/>
    <x:mergeCell ref="J9:L9"/>
    <x:mergeCell ref="J10:L10"/>
    <x:mergeCell ref="A13:L13"/>
    <x:mergeCell ref="A14:L14"/>
    <x:mergeCell ref="A15:L15"/>
    <x:mergeCell ref="A16:L16"/>
    <x:mergeCell ref="A17:L17"/>
    <x:mergeCell ref="A18:L18"/>
    <x:mergeCell ref="A19:L19"/>
    <x:mergeCell ref="A20:L20"/>
    <x:mergeCell ref="A21:L21"/>
    <x:mergeCell ref="A22:L22"/>
    <x:mergeCell ref="A23:L23"/>
    <x:mergeCell ref="A24:L24"/>
    <x:mergeCell ref="A25:L25"/>
    <x:mergeCell ref="A26:L26"/>
    <x:mergeCell ref="A27:L27"/>
    <x:mergeCell ref="A28:L28"/>
    <x:mergeCell ref="A29:L29"/>
  </x:mergeCells>
  <x:pageMargins left="0.7" right="0.7" top="0.75" bottom="0.75" header="0.3" footer="0.3"/>
</x:worksheet>
</file>

<file path=xl/worksheets/sheet2.xml><?xml version="1.0" encoding="utf-8"?>
<x:worksheet xmlns:x="http://schemas.openxmlformats.org/spreadsheetml/2006/main">
  <x:sheetFormatPr defaultRowHeight="15"/>
  <x:cols>
    <x:col min="1" max="1" width="11" hidden="0" customWidth="1"/>
    <x:col min="2" max="2" width="15" hidden="0" customWidth="1"/>
    <x:col min="3" max="3" width="15" hidden="0" customWidth="1"/>
    <x:col min="4" max="4" width="14" hidden="0" customWidth="1"/>
    <x:col min="5" max="5" width="22" hidden="0" customWidth="1"/>
    <x:col min="6" max="6" width="14" hidden="0" customWidth="1"/>
    <x:col min="7" max="7" width="12" hidden="0" customWidth="1"/>
    <x:col min="8" max="8" width="18" hidden="0" customWidth="1"/>
    <x:col min="9" max="9" width="14" hidden="0" customWidth="1"/>
    <x:col min="10" max="10" width="13" hidden="0" customWidth="1"/>
    <x:col min="11" max="11" width="13" hidden="0" customWidth="1"/>
    <x:col min="12" max="12" width="13" hidden="0" customWidth="1"/>
    <x:col min="13" max="13" width="14" hidden="0" customWidth="1"/>
    <x:col min="14" max="14" width="14" hidden="0" customWidth="1"/>
    <x:col min="15" max="15" width="14" hidden="0" customWidth="1"/>
    <x:col min="16" max="16" width="18" hidden="0" customWidth="1"/>
    <x:col min="17" max="17" width="14" hidden="0" customWidth="1"/>
    <x:col min="18" max="18" width="15" hidden="0" customWidth="1"/>
    <x:col min="19" max="19" width="16" hidden="0" customWidth="1"/>
    <x:col min="20" max="20" width="14" hidden="0" customWidth="1"/>
    <x:col min="21" max="21" width="24" hidden="0" customWidth="1"/>
    <x:col min="22" max="22" width="36" hidden="0" customWidth="1"/>
    <x:col min="23" max="23" width="14" hidden="0" customWidth="1"/>
    <x:col min="24" max="24" width="22" hidden="0" customWidth="1"/>
    <x:col min="25" max="25" width="40" hidden="0" customWidth="1"/>
  </x:cols>
  <x:sheetData>
    <x:row r="1" ht="35" customHeight="1">
      <x:c r="A1" s="10" t="str">
        <x:v>期限台帳｜記入例</x:v>
      </x:c>
      <x:c r="B1" s="10"/>
      <x:c r="C1" s="10"/>
      <x:c r="D1" s="10"/>
      <x:c r="E1" s="10"/>
      <x:c r="F1" s="10"/>
      <x:c r="G1" s="10"/>
      <x:c r="H1" s="10"/>
      <x:c r="I1" s="10"/>
      <x:c r="J1" s="10"/>
      <x:c r="K1" s="10"/>
      <x:c r="L1" s="10"/>
      <x:c r="M1" s="10"/>
      <x:c r="N1" s="10"/>
      <x:c r="O1" s="10"/>
      <x:c r="P1" s="10"/>
      <x:c r="Q1" s="10"/>
      <x:c r="R1" s="10"/>
      <x:c r="S1" s="10"/>
      <x:c r="T1" s="10"/>
      <x:c r="U1" s="10"/>
      <x:c r="V1" s="10"/>
      <x:c r="W1" s="10"/>
      <x:c r="X1" s="10"/>
      <x:c r="Y1" s="10"/>
    </x:row>
    <x:row r="2" ht="36" customHeight="1">
      <x:c r="A2" s="11" t="str">
        <x:v>説明用の架空例／50行まで。更新日は条件成立時の参考日。I列とU列は数式。日付の法的確定や自動通知は行いません。</x:v>
      </x:c>
      <x:c r="B2" s="11"/>
      <x:c r="C2" s="11"/>
      <x:c r="D2" s="11"/>
      <x:c r="E2" s="11"/>
      <x:c r="F2" s="11"/>
      <x:c r="G2" s="11"/>
      <x:c r="H2" s="11"/>
      <x:c r="I2" s="11"/>
      <x:c r="J2" s="11"/>
      <x:c r="K2" s="11"/>
      <x:c r="L2" s="11"/>
      <x:c r="M2" s="11"/>
      <x:c r="N2" s="11"/>
      <x:c r="O2" s="11"/>
      <x:c r="P2" s="11"/>
      <x:c r="Q2" s="11"/>
      <x:c r="R2" s="11"/>
      <x:c r="S2" s="11"/>
      <x:c r="T2" s="11"/>
      <x:c r="U2" s="11"/>
      <x:c r="V2" s="11"/>
      <x:c r="W2" s="11"/>
      <x:c r="X2" s="11"/>
      <x:c r="Y2" s="11"/>
    </x:row>
    <x:row r="3">
      <x:c r="A3" s="38" t="str">
        <x:v>01 原本との対応</x:v>
      </x:c>
      <x:c r="B3" s="38"/>
      <x:c r="C3" s="38"/>
      <x:c r="D3" s="38" t="str">
        <x:v>02 期限と社内の作業余裕</x:v>
      </x:c>
      <x:c r="E3" s="38"/>
      <x:c r="F3" s="38"/>
      <x:c r="G3" s="38"/>
      <x:c r="H3" s="38"/>
      <x:c r="I3" s="38"/>
      <x:c r="J3" s="38" t="str">
        <x:v>03 担当と判断</x:v>
      </x:c>
      <x:c r="K3" s="38"/>
      <x:c r="L3" s="38"/>
      <x:c r="M3" s="38"/>
      <x:c r="N3" s="38" t="str">
        <x:v>04 送付・受領・人による確認</x:v>
      </x:c>
      <x:c r="O3" s="38"/>
      <x:c r="P3" s="38"/>
      <x:c r="Q3" s="38"/>
      <x:c r="R3" s="38"/>
      <x:c r="S3" s="38" t="str">
        <x:v>05 次回</x:v>
      </x:c>
      <x:c r="T3" s="38"/>
      <x:c r="U3" s="38" t="str">
        <x:v>06 点検と次の対応</x:v>
      </x:c>
      <x:c r="V3" s="38"/>
      <x:c r="W3" s="38"/>
      <x:c r="X3" s="38"/>
      <x:c r="Y3" s="38"/>
    </x:row>
    <x:row r="4">
      <x:c r="A4" s="12"/>
      <x:c r="B4" s="12"/>
      <x:c r="C4" s="12"/>
      <x:c r="D4" s="12"/>
      <x:c r="E4" s="12"/>
      <x:c r="F4" s="12"/>
      <x:c r="G4" s="12"/>
      <x:c r="H4" s="12"/>
      <x:c r="I4" s="12"/>
      <x:c r="J4" s="12"/>
      <x:c r="K4" s="12"/>
      <x:c r="L4" s="12"/>
      <x:c r="M4" s="12"/>
      <x:c r="N4" s="12"/>
      <x:c r="O4" s="12"/>
      <x:c r="P4" s="12"/>
      <x:c r="Q4" s="12"/>
      <x:c r="R4" s="12"/>
      <x:c r="S4" s="12"/>
      <x:c r="T4" s="12"/>
      <x:c r="U4" s="12"/>
      <x:c r="V4" s="12"/>
      <x:c r="W4" s="12"/>
      <x:c r="X4" s="12"/>
      <x:c r="Y4" s="12"/>
    </x:row>
    <x:row r="5" ht="42" customHeight="1">
      <x:c r="A5" s="43" t="str">
        <x:v>契約ID</x:v>
      </x:c>
      <x:c r="B5" s="43" t="str">
        <x:v>契約名</x:v>
      </x:c>
      <x:c r="C5" s="43" t="str">
        <x:v>原本版</x:v>
      </x:c>
      <x:c r="D5" s="43" t="str">
        <x:v>終了日</x:v>
      </x:c>
      <x:c r="E5" s="43" t="str">
        <x:v>更新日（条件成立時）</x:v>
      </x:c>
      <x:c r="F5" s="43" t="str">
        <x:v>原本で確認した連絡期限</x:v>
      </x:c>
      <x:c r="G5" s="43" t="str">
        <x:v>期限確認</x:v>
      </x:c>
      <x:c r="H5" s="43" t="str">
        <x:v>準備日数（暦日）</x:v>
      </x:c>
      <x:c r="I5" s="43" t="str">
        <x:v>判断期限</x:v>
      </x:c>
      <x:c r="J5" s="43" t="str">
        <x:v>主担当</x:v>
      </x:c>
      <x:c r="K5" s="43" t="str">
        <x:v>副担当</x:v>
      </x:c>
      <x:c r="L5" s="43" t="str">
        <x:v>更新判断</x:v>
      </x:c>
      <x:c r="M5" s="43" t="str">
        <x:v>判断日</x:v>
      </x:c>
      <x:c r="N5" s="43" t="str">
        <x:v>送信日</x:v>
      </x:c>
      <x:c r="O5" s="43" t="str">
        <x:v>原本条件で確認した連絡日</x:v>
      </x:c>
      <x:c r="P5" s="43" t="str">
        <x:v>連絡確認の根拠ID</x:v>
      </x:c>
      <x:c r="Q5" s="43" t="str">
        <x:v>完了確認日</x:v>
      </x:c>
      <x:c r="R5" s="43" t="str">
        <x:v>完了確認者</x:v>
      </x:c>
      <x:c r="S5" s="43" t="str">
        <x:v>次回原本で確認した連絡期限</x:v>
      </x:c>
      <x:c r="T5" s="43" t="str">
        <x:v>次回期限区分</x:v>
      </x:c>
      <x:c r="U5" s="43" t="str">
        <x:v>点検結果</x:v>
      </x:c>
      <x:c r="V5" s="43" t="str">
        <x:v>次の対応</x:v>
      </x:c>
      <x:c r="W5" s="43" t="str">
        <x:v>対応予定日</x:v>
      </x:c>
      <x:c r="X5" s="43" t="str">
        <x:v>確認先</x:v>
      </x:c>
      <x:c r="Y5" s="43" t="str">
        <x:v>備考</x:v>
      </x:c>
    </x:row>
    <x:row r="6" ht="58" customHeight="1">
      <x:c r="A6" s="46" t="str">
        <x:v>C01</x:v>
      </x:c>
      <x:c r="B6" s="46" t="str">
        <x:v>保守A</x:v>
      </x:c>
      <x:c r="C6" s="46" t="str">
        <x:v>v1＋M1</x:v>
      </x:c>
      <x:c r="D6" s="48" t="n">
        <x:v>46356</x:v>
      </x:c>
      <x:c r="E6" s="48" t="n">
        <x:v>46357</x:v>
      </x:c>
      <x:c r="F6" s="48" t="n">
        <x:v>46295</x:v>
      </x:c>
      <x:c r="G6" s="46" t="str">
        <x:v>確定</x:v>
      </x:c>
      <x:c r="H6" s="50" t="n">
        <x:v>15</x:v>
      </x:c>
      <x:c r="I6" s="53" t="n">
        <x:f>IF(OR(A6="",G6&lt;&gt;"確定",F6="",H6="",H6&lt;0,H6&lt;&gt;INT(H6)),"",F6-H6)</x:f>
        <x:v>46280</x:v>
      </x:c>
      <x:c r="J6" s="46" t="str">
        <x:v>総務A</x:v>
      </x:c>
      <x:c r="K6" s="46" t="str">
        <x:v>総務B</x:v>
      </x:c>
      <x:c r="L6" s="46" t="str">
        <x:v>終了</x:v>
      </x:c>
      <x:c r="M6" s="48" t="n">
        <x:v>46275</x:v>
      </x:c>
      <x:c r="N6" s="48" t="n">
        <x:v>46276</x:v>
      </x:c>
      <x:c r="O6" s="48" t="n">
        <x:v>46279</x:v>
      </x:c>
      <x:c r="P6" s="46" t="str">
        <x:v>E-C01-01</x:v>
      </x:c>
      <x:c r="Q6" s="48" t="n">
        <x:v>46280</x:v>
      </x:c>
      <x:c r="R6" s="46" t="str">
        <x:v>総務B</x:v>
      </x:c>
      <x:c r="S6" s="48"/>
      <x:c r="T6" s="46" t="str">
        <x:v>対象外</x:v>
      </x:c>
      <x:c r="U6" s="57" t="str">
        <x:f>IF(A6="","",IF(G6="対象外","対象外・別管理",IF(G6&lt;&gt;"確定","原本要確認",IF(F6="","入力要確認",IF(I6="","判断期限要設定",IF(OR(M6&gt;'使い方'!$B$3,N6&gt;'使い方'!$B$3,O6&gt;'使い方'!$B$3,Q6&gt;'使い方'!$B$3),"未来実績・要確認",IF(OR(AND(N6&lt;&gt;"",M6&lt;&gt;"",N6&lt;M6),AND(O6&lt;&gt;"",N6&lt;&gt;"",O6&lt;N6),AND(Q6&lt;&gt;"",O6&lt;&gt;"",Q6&lt;O6)),"日時順序要確認",IF(OR(L6="",AND(L6&lt;&gt;"未判断",L6&lt;&gt;"継続",L6&lt;&gt;"終了")),"判断内容要確認",IF(L6="未判断",IF(F6&lt;'使い方'!$B$3,"通知期限超過",IF(I6&lt;'使い方'!$B$3,"判断期限超過",IF(I6='使い方'!$B$3,"判断期限当日","判断待ち"))),IF(AND(L6&lt;&gt;"未判断",M6=""),"判断記録要確認",IF(N6="",IF(F6&lt;'使い方'!$B$3,"通知期限超過","送信待ち"),IF(O6="",IF(F6&lt;'使い方'!$B$3,"通知期限超過","原本条件の連絡確認待ち"),IF(O6&gt;F6,"期限後連絡・要確認",IF(OR(Q6="",R6="",P6=""),"完了確認待ち",IF(AND(L6="終了",T6&lt;&gt;"対象外"),"次回区分要確認",IF(AND(L6="継続",OR(T6&lt;&gt;"確定",S6="",S6&lt;=F6)),"次回期限要確認","今回連絡完了"))))))))))))))))</x:f>
        <x:v>今回連絡完了</x:v>
      </x:c>
      <x:c r="V6" s="46" t="str">
        <x:v>満了後の終了作業を別管理</x:v>
      </x:c>
      <x:c r="W6" s="48" t="n">
        <x:v>46356</x:v>
      </x:c>
      <x:c r="X6" s="46" t="str">
        <x:v>契約確認窓口</x:v>
      </x:c>
      <x:c r="Y6" s="46" t="str">
        <x:v>覚書M1を9/1適用。更新日欄は条件成立時の参考日で、今回は更新しない。</x:v>
      </x:c>
    </x:row>
    <x:row r="7" ht="58" customHeight="1">
      <x:c r="A7" s="46" t="str">
        <x:v>C02</x:v>
      </x:c>
      <x:c r="B7" s="46" t="str">
        <x:v>賃貸B</x:v>
      </x:c>
      <x:c r="C7" s="46" t="str">
        <x:v>v1</x:v>
      </x:c>
      <x:c r="D7" s="48" t="n">
        <x:v>46326</x:v>
      </x:c>
      <x:c r="E7" s="48" t="n">
        <x:v>46327</x:v>
      </x:c>
      <x:c r="F7" s="48" t="n">
        <x:v>46285</x:v>
      </x:c>
      <x:c r="G7" s="46" t="str">
        <x:v>確定</x:v>
      </x:c>
      <x:c r="H7" s="50" t="n">
        <x:v>10</x:v>
      </x:c>
      <x:c r="I7" s="53" t="n">
        <x:f>IF(OR(A7="",G7&lt;&gt;"確定",F7="",H7="",H7&lt;0,H7&lt;&gt;INT(H7)),"",F7-H7)</x:f>
        <x:v>46275</x:v>
      </x:c>
      <x:c r="J7" s="46" t="str">
        <x:v>総務A</x:v>
      </x:c>
      <x:c r="K7" s="46" t="str">
        <x:v>総務B</x:v>
      </x:c>
      <x:c r="L7" s="46" t="str">
        <x:v>未判断</x:v>
      </x:c>
      <x:c r="M7" s="48"/>
      <x:c r="N7" s="48"/>
      <x:c r="O7" s="48"/>
      <x:c r="P7" s="46"/>
      <x:c r="Q7" s="48"/>
      <x:c r="R7" s="46"/>
      <x:c r="S7" s="48"/>
      <x:c r="T7" s="46" t="str">
        <x:v>未確定</x:v>
      </x:c>
      <x:c r="U7" s="57" t="str">
        <x:f>IF(A7="","",IF(G7="対象外","対象外・別管理",IF(G7&lt;&gt;"確定","原本要確認",IF(F7="","入力要確認",IF(I7="","判断期限要設定",IF(OR(M7&gt;'使い方'!$B$3,N7&gt;'使い方'!$B$3,O7&gt;'使い方'!$B$3,Q7&gt;'使い方'!$B$3),"未来実績・要確認",IF(OR(AND(N7&lt;&gt;"",M7&lt;&gt;"",N7&lt;M7),AND(O7&lt;&gt;"",N7&lt;&gt;"",O7&lt;N7),AND(Q7&lt;&gt;"",O7&lt;&gt;"",Q7&lt;O7)),"日時順序要確認",IF(OR(L7="",AND(L7&lt;&gt;"未判断",L7&lt;&gt;"継続",L7&lt;&gt;"終了")),"判断内容要確認",IF(L7="未判断",IF(F7&lt;'使い方'!$B$3,"通知期限超過",IF(I7&lt;'使い方'!$B$3,"判断期限超過",IF(I7='使い方'!$B$3,"判断期限当日","判断待ち"))),IF(AND(L7&lt;&gt;"未判断",M7=""),"判断記録要確認",IF(N7="",IF(F7&lt;'使い方'!$B$3,"通知期限超過","送信待ち"),IF(O7="",IF(F7&lt;'使い方'!$B$3,"通知期限超過","原本条件の連絡確認待ち"),IF(O7&gt;F7,"期限後連絡・要確認",IF(OR(Q7="",R7="",P7=""),"完了確認待ち",IF(AND(L7="終了",T7&lt;&gt;"対象外"),"次回区分要確認",IF(AND(L7="継続",OR(T7&lt;&gt;"確定",S7="",S7&lt;=F7)),"次回期限要確認","今回連絡完了"))))))))))))))))</x:f>
        <x:v>判断期限超過</x:v>
      </x:c>
      <x:c r="V7" s="46" t="str">
        <x:v>責任者へ判断を依頼</x:v>
      </x:c>
      <x:c r="W7" s="48" t="n">
        <x:v>46280</x:v>
      </x:c>
      <x:c r="X7" s="46" t="str">
        <x:v>部門責任者</x:v>
      </x:c>
      <x:c r="Y7" s="46" t="str">
        <x:v>判断期限9/10を経過。契約上の期限を延長する意味ではない。</x:v>
      </x:c>
    </x:row>
    <x:row r="8" ht="58" customHeight="1">
      <x:c r="A8" s="46" t="str">
        <x:v>C03</x:v>
      </x:c>
      <x:c r="B8" s="46" t="str">
        <x:v>仕入C</x:v>
      </x:c>
      <x:c r="C8" s="46" t="str">
        <x:v>v2</x:v>
      </x:c>
      <x:c r="D8" s="48" t="n">
        <x:v>46295</x:v>
      </x:c>
      <x:c r="E8" s="48" t="n">
        <x:v>46296</x:v>
      </x:c>
      <x:c r="F8" s="48" t="n">
        <x:v>46265</x:v>
      </x:c>
      <x:c r="G8" s="46" t="str">
        <x:v>確定</x:v>
      </x:c>
      <x:c r="H8" s="50" t="n">
        <x:v>10</x:v>
      </x:c>
      <x:c r="I8" s="53" t="n">
        <x:f>IF(OR(A8="",G8&lt;&gt;"確定",F8="",H8="",H8&lt;0,H8&lt;&gt;INT(H8)),"",F8-H8)</x:f>
        <x:v>46255</x:v>
      </x:c>
      <x:c r="J8" s="46" t="str">
        <x:v>購買A</x:v>
      </x:c>
      <x:c r="K8" s="46" t="str">
        <x:v>購買B</x:v>
      </x:c>
      <x:c r="L8" s="46" t="str">
        <x:v>継続</x:v>
      </x:c>
      <x:c r="M8" s="48" t="n">
        <x:v>46254</x:v>
      </x:c>
      <x:c r="N8" s="48" t="n">
        <x:v>46258</x:v>
      </x:c>
      <x:c r="O8" s="48" t="n">
        <x:v>46259</x:v>
      </x:c>
      <x:c r="P8" s="46" t="str">
        <x:v>E-C03-01</x:v>
      </x:c>
      <x:c r="Q8" s="48" t="n">
        <x:v>46260</x:v>
      </x:c>
      <x:c r="R8" s="46" t="str">
        <x:v>購買B</x:v>
      </x:c>
      <x:c r="S8" s="48" t="n">
        <x:v>46630</x:v>
      </x:c>
      <x:c r="T8" s="46" t="str">
        <x:v>確定</x:v>
      </x:c>
      <x:c r="U8" s="57" t="str">
        <x:f>IF(A8="","",IF(G8="対象外","対象外・別管理",IF(G8&lt;&gt;"確定","原本要確認",IF(F8="","入力要確認",IF(I8="","判断期限要設定",IF(OR(M8&gt;'使い方'!$B$3,N8&gt;'使い方'!$B$3,O8&gt;'使い方'!$B$3,Q8&gt;'使い方'!$B$3),"未来実績・要確認",IF(OR(AND(N8&lt;&gt;"",M8&lt;&gt;"",N8&lt;M8),AND(O8&lt;&gt;"",N8&lt;&gt;"",O8&lt;N8),AND(Q8&lt;&gt;"",O8&lt;&gt;"",Q8&lt;O8)),"日時順序要確認",IF(OR(L8="",AND(L8&lt;&gt;"未判断",L8&lt;&gt;"継続",L8&lt;&gt;"終了")),"判断内容要確認",IF(L8="未判断",IF(F8&lt;'使い方'!$B$3,"通知期限超過",IF(I8&lt;'使い方'!$B$3,"判断期限超過",IF(I8='使い方'!$B$3,"判断期限当日","判断待ち"))),IF(AND(L8&lt;&gt;"未判断",M8=""),"判断記録要確認",IF(N8="",IF(F8&lt;'使い方'!$B$3,"通知期限超過","送信待ち"),IF(O8="",IF(F8&lt;'使い方'!$B$3,"通知期限超過","原本条件の連絡確認待ち"),IF(O8&gt;F8,"期限後連絡・要確認",IF(OR(Q8="",R8="",P8=""),"完了確認待ち",IF(AND(L8="終了",T8&lt;&gt;"対象外"),"次回区分要確認",IF(AND(L8="継続",OR(T8&lt;&gt;"確定",S8="",S8&lt;=F8)),"次回期限要確認","今回連絡完了"))))))))))))))))</x:f>
        <x:v>今回連絡完了</x:v>
      </x:c>
      <x:c r="V8" s="46" t="str">
        <x:v>次期の台帳行と通知設定を準備</x:v>
      </x:c>
      <x:c r="W8" s="48" t="n">
        <x:v>46613</x:v>
      </x:c>
      <x:c r="X8" s="46" t="str">
        <x:v>購買責任者</x:v>
      </x:c>
      <x:c r="Y8" s="46" t="str">
        <x:v>継続合意済み。次回原本で確認した連絡期限は合意書に明示された日付を人が確認。</x:v>
      </x:c>
    </x:row>
    <x:row r="9" ht="58" customHeight="1">
      <x:c r="A9" s="46" t="str">
        <x:v>C04</x:v>
      </x:c>
      <x:c r="B9" s="46" t="str">
        <x:v>保守D</x:v>
      </x:c>
      <x:c r="C9" s="46" t="str">
        <x:v>v1</x:v>
      </x:c>
      <x:c r="D9" s="48" t="n">
        <x:v>46326</x:v>
      </x:c>
      <x:c r="E9" s="48" t="n">
        <x:v>46327</x:v>
      </x:c>
      <x:c r="F9" s="48" t="n">
        <x:v>46283</x:v>
      </x:c>
      <x:c r="G9" s="46" t="str">
        <x:v>確定</x:v>
      </x:c>
      <x:c r="H9" s="50" t="n">
        <x:v>7</x:v>
      </x:c>
      <x:c r="I9" s="53" t="n">
        <x:f>IF(OR(A9="",G9&lt;&gt;"確定",F9="",H9="",H9&lt;0,H9&lt;&gt;INT(H9)),"",F9-H9)</x:f>
        <x:v>46276</x:v>
      </x:c>
      <x:c r="J9" s="46" t="str">
        <x:v>情シスA</x:v>
      </x:c>
      <x:c r="K9" s="46" t="str">
        <x:v>情シスB</x:v>
      </x:c>
      <x:c r="L9" s="46" t="str">
        <x:v>終了</x:v>
      </x:c>
      <x:c r="M9" s="48" t="n">
        <x:v>46275</x:v>
      </x:c>
      <x:c r="N9" s="48" t="n">
        <x:v>46276</x:v>
      </x:c>
      <x:c r="O9" s="48"/>
      <x:c r="P9" s="46"/>
      <x:c r="Q9" s="48"/>
      <x:c r="R9" s="46"/>
      <x:c r="S9" s="48"/>
      <x:c r="T9" s="46" t="str">
        <x:v>対象外</x:v>
      </x:c>
      <x:c r="U9" s="57" t="str">
        <x:f>IF(A9="","",IF(G9="対象外","対象外・別管理",IF(G9&lt;&gt;"確定","原本要確認",IF(F9="","入力要確認",IF(I9="","判断期限要設定",IF(OR(M9&gt;'使い方'!$B$3,N9&gt;'使い方'!$B$3,O9&gt;'使い方'!$B$3,Q9&gt;'使い方'!$B$3),"未来実績・要確認",IF(OR(AND(N9&lt;&gt;"",M9&lt;&gt;"",N9&lt;M9),AND(O9&lt;&gt;"",N9&lt;&gt;"",O9&lt;N9),AND(Q9&lt;&gt;"",O9&lt;&gt;"",Q9&lt;O9)),"日時順序要確認",IF(OR(L9="",AND(L9&lt;&gt;"未判断",L9&lt;&gt;"継続",L9&lt;&gt;"終了")),"判断内容要確認",IF(L9="未判断",IF(F9&lt;'使い方'!$B$3,"通知期限超過",IF(I9&lt;'使い方'!$B$3,"判断期限超過",IF(I9='使い方'!$B$3,"判断期限当日","判断待ち"))),IF(AND(L9&lt;&gt;"未判断",M9=""),"判断記録要確認",IF(N9="",IF(F9&lt;'使い方'!$B$3,"通知期限超過","送信待ち"),IF(O9="",IF(F9&lt;'使い方'!$B$3,"通知期限超過","原本条件の連絡確認待ち"),IF(O9&gt;F9,"期限後連絡・要確認",IF(OR(Q9="",R9="",P9=""),"完了確認待ち",IF(AND(L9="終了",T9&lt;&gt;"対象外"),"次回区分要確認",IF(AND(L9="継続",OR(T9&lt;&gt;"確定",S9="",S9&lt;=F9)),"次回期限要確認","今回連絡完了"))))))))))))))))</x:f>
        <x:v>原本条件の連絡確認待ち</x:v>
      </x:c>
      <x:c r="V9" s="46" t="str">
        <x:v>受領状況を相手窓口へ確認</x:v>
      </x:c>
      <x:c r="W9" s="48" t="n">
        <x:v>46281</x:v>
      </x:c>
      <x:c r="X9" s="46" t="str">
        <x:v>契約確認窓口</x:v>
      </x:c>
      <x:c r="Y9" s="46" t="str">
        <x:v>送信記録だけでは受領済みにしない。</x:v>
      </x:c>
    </x:row>
    <x:row r="10" ht="58" customHeight="1">
      <x:c r="A10" s="46" t="str">
        <x:v>C05</x:v>
      </x:c>
      <x:c r="B10" s="46" t="str">
        <x:v>仕入E</x:v>
      </x:c>
      <x:c r="C10" s="46" t="str">
        <x:v>v1</x:v>
      </x:c>
      <x:c r="D10" s="48" t="n">
        <x:v>46387</x:v>
      </x:c>
      <x:c r="E10" s="48" t="n">
        <x:v>46388</x:v>
      </x:c>
      <x:c r="F10" s="48" t="n">
        <x:v>46356</x:v>
      </x:c>
      <x:c r="G10" s="46" t="str">
        <x:v>確定</x:v>
      </x:c>
      <x:c r="H10" s="50" t="n">
        <x:v>14</x:v>
      </x:c>
      <x:c r="I10" s="53" t="n">
        <x:f>IF(OR(A10="",G10&lt;&gt;"確定",F10="",H10="",H10&lt;0,H10&lt;&gt;INT(H10)),"",F10-H10)</x:f>
        <x:v>46342</x:v>
      </x:c>
      <x:c r="J10" s="46" t="str">
        <x:v>購買A</x:v>
      </x:c>
      <x:c r="K10" s="46" t="str">
        <x:v>購買B</x:v>
      </x:c>
      <x:c r="L10" s="46" t="str">
        <x:v>未判断</x:v>
      </x:c>
      <x:c r="M10" s="48"/>
      <x:c r="N10" s="48"/>
      <x:c r="O10" s="48"/>
      <x:c r="P10" s="46"/>
      <x:c r="Q10" s="48"/>
      <x:c r="R10" s="46"/>
      <x:c r="S10" s="48"/>
      <x:c r="T10" s="46" t="str">
        <x:v>未確定</x:v>
      </x:c>
      <x:c r="U10" s="57" t="str">
        <x:f>IF(A10="","",IF(G10="対象外","対象外・別管理",IF(G10&lt;&gt;"確定","原本要確認",IF(F10="","入力要確認",IF(I10="","判断期限要設定",IF(OR(M10&gt;'使い方'!$B$3,N10&gt;'使い方'!$B$3,O10&gt;'使い方'!$B$3,Q10&gt;'使い方'!$B$3),"未来実績・要確認",IF(OR(AND(N10&lt;&gt;"",M10&lt;&gt;"",N10&lt;M10),AND(O10&lt;&gt;"",N10&lt;&gt;"",O10&lt;N10),AND(Q10&lt;&gt;"",O10&lt;&gt;"",Q10&lt;O10)),"日時順序要確認",IF(OR(L10="",AND(L10&lt;&gt;"未判断",L10&lt;&gt;"継続",L10&lt;&gt;"終了")),"判断内容要確認",IF(L10="未判断",IF(F10&lt;'使い方'!$B$3,"通知期限超過",IF(I10&lt;'使い方'!$B$3,"判断期限超過",IF(I10='使い方'!$B$3,"判断期限当日","判断待ち"))),IF(AND(L10&lt;&gt;"未判断",M10=""),"判断記録要確認",IF(N10="",IF(F10&lt;'使い方'!$B$3,"通知期限超過","送信待ち"),IF(O10="",IF(F10&lt;'使い方'!$B$3,"通知期限超過","原本条件の連絡確認待ち"),IF(O10&gt;F10,"期限後連絡・要確認",IF(OR(Q10="",R10="",P10=""),"完了確認待ち",IF(AND(L10="終了",T10&lt;&gt;"対象外"),"次回区分要確認",IF(AND(L10="継続",OR(T10&lt;&gt;"確定",S10="",S10&lt;=F10)),"次回期限要確認","今回連絡完了"))))))))))))))))</x:f>
        <x:v>判断待ち</x:v>
      </x:c>
      <x:c r="V10" s="46" t="str">
        <x:v>利用条件と継続意向を整理</x:v>
      </x:c>
      <x:c r="W10" s="48" t="n">
        <x:v>46335</x:v>
      </x:c>
      <x:c r="X10" s="46" t="str">
        <x:v>購買責任者</x:v>
      </x:c>
      <x:c r="Y10" s="46" t="str">
        <x:v>未判断のため次回原本で確認した連絡期限は空欄。</x:v>
      </x:c>
    </x:row>
    <x:row r="11" ht="58" customHeight="1">
      <x:c r="A11" s="46" t="str">
        <x:v>C06</x:v>
      </x:c>
      <x:c r="B11" s="46" t="str">
        <x:v>賃貸F</x:v>
      </x:c>
      <x:c r="C11" s="46" t="str">
        <x:v>v1</x:v>
      </x:c>
      <x:c r="D11" s="48" t="n">
        <x:v>46387</x:v>
      </x:c>
      <x:c r="E11" s="48"/>
      <x:c r="F11" s="48"/>
      <x:c r="G11" s="46" t="str">
        <x:v>要確認</x:v>
      </x:c>
      <x:c r="H11" s="50" t="n">
        <x:v>14</x:v>
      </x:c>
      <x:c r="I11" s="53" t="str">
        <x:f>IF(OR(A11="",G11&lt;&gt;"確定",F11="",H11="",H11&lt;0,H11&lt;&gt;INT(H11)),"",F11-H11)</x:f>
      </x:c>
      <x:c r="J11" s="46" t="str">
        <x:v>総務A</x:v>
      </x:c>
      <x:c r="K11" s="46" t="str">
        <x:v>総務B</x:v>
      </x:c>
      <x:c r="L11" s="46" t="str">
        <x:v>未判断</x:v>
      </x:c>
      <x:c r="M11" s="48"/>
      <x:c r="N11" s="48"/>
      <x:c r="O11" s="48"/>
      <x:c r="P11" s="46"/>
      <x:c r="Q11" s="48"/>
      <x:c r="R11" s="46"/>
      <x:c r="S11" s="48"/>
      <x:c r="T11" s="46" t="str">
        <x:v>未確定</x:v>
      </x:c>
      <x:c r="U11" s="57" t="str">
        <x:f>IF(A11="","",IF(G11="対象外","対象外・別管理",IF(G11&lt;&gt;"確定","原本要確認",IF(F11="","入力要確認",IF(I11="","判断期限要設定",IF(OR(M11&gt;'使い方'!$B$3,N11&gt;'使い方'!$B$3,O11&gt;'使い方'!$B$3,Q11&gt;'使い方'!$B$3),"未来実績・要確認",IF(OR(AND(N11&lt;&gt;"",M11&lt;&gt;"",N11&lt;M11),AND(O11&lt;&gt;"",N11&lt;&gt;"",O11&lt;N11),AND(Q11&lt;&gt;"",O11&lt;&gt;"",Q11&lt;O11)),"日時順序要確認",IF(OR(L11="",AND(L11&lt;&gt;"未判断",L11&lt;&gt;"継続",L11&lt;&gt;"終了")),"判断内容要確認",IF(L11="未判断",IF(F11&lt;'使い方'!$B$3,"通知期限超過",IF(I11&lt;'使い方'!$B$3,"判断期限超過",IF(I11='使い方'!$B$3,"判断期限当日","判断待ち"))),IF(AND(L11&lt;&gt;"未判断",M11=""),"判断記録要確認",IF(N11="",IF(F11&lt;'使い方'!$B$3,"通知期限超過","送信待ち"),IF(O11="",IF(F11&lt;'使い方'!$B$3,"通知期限超過","原本条件の連絡確認待ち"),IF(O11&gt;F11,"期限後連絡・要確認",IF(OR(Q11="",R11="",P11=""),"完了確認待ち",IF(AND(L11="終了",T11&lt;&gt;"対象外"),"次回区分要確認",IF(AND(L11="継続",OR(T11&lt;&gt;"確定",S11="",S11&lt;=F11)),"次回期限要確認","今回連絡完了"))))))))))))))))</x:f>
        <x:v>原本要確認</x:v>
      </x:c>
      <x:c r="V11" s="46" t="str">
        <x:v>条文の期限と到達条件を照会</x:v>
      </x:c>
      <x:c r="W11" s="48" t="n">
        <x:v>46281</x:v>
      </x:c>
      <x:c r="X11" s="46" t="str">
        <x:v>契約確認窓口</x:v>
      </x:c>
      <x:c r="Y11" s="46" t="str">
        <x:v>「終了前に通知」とあるだけで日付・到達条件が特定できない想定。推測入力しない。</x:v>
      </x:c>
    </x:row>
    <x:row r="12" ht="58" customHeight="1">
      <x:c r="A12" s="46" t="str">
        <x:v>C07</x:v>
      </x:c>
      <x:c r="B12" s="46" t="str">
        <x:v>委託G</x:v>
      </x:c>
      <x:c r="C12" s="46" t="str">
        <x:v>v1</x:v>
      </x:c>
      <x:c r="D12" s="48" t="n">
        <x:v>46310</x:v>
      </x:c>
      <x:c r="E12" s="48"/>
      <x:c r="F12" s="48"/>
      <x:c r="G12" s="46" t="str">
        <x:v>対象外</x:v>
      </x:c>
      <x:c r="H12" s="50"/>
      <x:c r="I12" s="53" t="str">
        <x:f>IF(OR(A12="",G12&lt;&gt;"確定",F12="",H12="",H12&lt;0,H12&lt;&gt;INT(H12)),"",F12-H12)</x:f>
      </x:c>
      <x:c r="J12" s="46" t="str">
        <x:v>業務A</x:v>
      </x:c>
      <x:c r="K12" s="46" t="str">
        <x:v>業務B</x:v>
      </x:c>
      <x:c r="L12" s="46" t="str">
        <x:v>対象外</x:v>
      </x:c>
      <x:c r="M12" s="48"/>
      <x:c r="N12" s="48"/>
      <x:c r="O12" s="48"/>
      <x:c r="P12" s="46"/>
      <x:c r="Q12" s="48"/>
      <x:c r="R12" s="46"/>
      <x:c r="S12" s="48"/>
      <x:c r="T12" s="46" t="str">
        <x:v>対象外</x:v>
      </x:c>
      <x:c r="U12" s="57" t="str">
        <x:f>IF(A12="","",IF(G12="対象外","対象外・別管理",IF(G12&lt;&gt;"確定","原本要確認",IF(F12="","入力要確認",IF(I12="","判断期限要設定",IF(OR(M12&gt;'使い方'!$B$3,N12&gt;'使い方'!$B$3,O12&gt;'使い方'!$B$3,Q12&gt;'使い方'!$B$3),"未来実績・要確認",IF(OR(AND(N12&lt;&gt;"",M12&lt;&gt;"",N12&lt;M12),AND(O12&lt;&gt;"",N12&lt;&gt;"",O12&lt;N12),AND(Q12&lt;&gt;"",O12&lt;&gt;"",Q12&lt;O12)),"日時順序要確認",IF(OR(L12="",AND(L12&lt;&gt;"未判断",L12&lt;&gt;"継続",L12&lt;&gt;"終了")),"判断内容要確認",IF(L12="未判断",IF(F12&lt;'使い方'!$B$3,"通知期限超過",IF(I12&lt;'使い方'!$B$3,"判断期限超過",IF(I12='使い方'!$B$3,"判断期限当日","判断待ち"))),IF(AND(L12&lt;&gt;"未判断",M12=""),"判断記録要確認",IF(N12="",IF(F12&lt;'使い方'!$B$3,"通知期限超過","送信待ち"),IF(O12="",IF(F12&lt;'使い方'!$B$3,"通知期限超過","原本条件の連絡確認待ち"),IF(O12&gt;F12,"期限後連絡・要確認",IF(OR(Q12="",R12="",P12=""),"完了確認待ち",IF(AND(L12="終了",T12&lt;&gt;"対象外"),"次回区分要確認",IF(AND(L12="継続",OR(T12&lt;&gt;"確定",S12="",S12&lt;=F12)),"次回期限要確認","今回連絡完了"))))))))))))))))</x:f>
        <x:v>対象外・別管理</x:v>
      </x:c>
      <x:c r="V12" s="46" t="str">
        <x:v>返却・精算の担当と日程を確認</x:v>
      </x:c>
      <x:c r="W12" s="48" t="n">
        <x:v>46290</x:v>
      </x:c>
      <x:c r="X12" s="46" t="str">
        <x:v>業務責任者</x:v>
      </x:c>
      <x:c r="Y12" s="46" t="str">
        <x:v>原本で自動更新なし・事前連絡不要を確認した想定。終了作業は別管理。</x:v>
      </x:c>
    </x:row>
    <x:row r="13" ht="58" customHeight="1">
      <x:c r="A13" s="46" t="str">
        <x:v>C08</x:v>
      </x:c>
      <x:c r="B13" s="46" t="str">
        <x:v>保守H</x:v>
      </x:c>
      <x:c r="C13" s="46" t="str">
        <x:v>v3</x:v>
      </x:c>
      <x:c r="D13" s="48" t="n">
        <x:v>46387</x:v>
      </x:c>
      <x:c r="E13" s="48" t="n">
        <x:v>46388</x:v>
      </x:c>
      <x:c r="F13" s="48" t="n">
        <x:v>46325</x:v>
      </x:c>
      <x:c r="G13" s="46" t="str">
        <x:v>確定</x:v>
      </x:c>
      <x:c r="H13" s="50" t="n">
        <x:v>14</x:v>
      </x:c>
      <x:c r="I13" s="53" t="n">
        <x:f>IF(OR(A13="",G13&lt;&gt;"確定",F13="",H13="",H13&lt;0,H13&lt;&gt;INT(H13)),"",F13-H13)</x:f>
        <x:v>46311</x:v>
      </x:c>
      <x:c r="J13" s="46" t="str">
        <x:v>情シスA</x:v>
      </x:c>
      <x:c r="K13" s="46" t="str">
        <x:v>情シスB</x:v>
      </x:c>
      <x:c r="L13" s="46" t="str">
        <x:v>未判断</x:v>
      </x:c>
      <x:c r="M13" s="48"/>
      <x:c r="N13" s="48"/>
      <x:c r="O13" s="48"/>
      <x:c r="P13" s="46"/>
      <x:c r="Q13" s="48"/>
      <x:c r="R13" s="46"/>
      <x:c r="S13" s="48"/>
      <x:c r="T13" s="46" t="str">
        <x:v>未確定</x:v>
      </x:c>
      <x:c r="U13" s="57" t="str">
        <x:f>IF(A13="","",IF(G13="対象外","対象外・別管理",IF(G13&lt;&gt;"確定","原本要確認",IF(F13="","入力要確認",IF(I13="","判断期限要設定",IF(OR(M13&gt;'使い方'!$B$3,N13&gt;'使い方'!$B$3,O13&gt;'使い方'!$B$3,Q13&gt;'使い方'!$B$3),"未来実績・要確認",IF(OR(AND(N13&lt;&gt;"",M13&lt;&gt;"",N13&lt;M13),AND(O13&lt;&gt;"",N13&lt;&gt;"",O13&lt;N13),AND(Q13&lt;&gt;"",O13&lt;&gt;"",Q13&lt;O13)),"日時順序要確認",IF(OR(L13="",AND(L13&lt;&gt;"未判断",L13&lt;&gt;"継続",L13&lt;&gt;"終了")),"判断内容要確認",IF(L13="未判断",IF(F13&lt;'使い方'!$B$3,"通知期限超過",IF(I13&lt;'使い方'!$B$3,"判断期限超過",IF(I13='使い方'!$B$3,"判断期限当日","判断待ち"))),IF(AND(L13&lt;&gt;"未判断",M13=""),"判断記録要確認",IF(N13="",IF(F13&lt;'使い方'!$B$3,"通知期限超過","送信待ち"),IF(O13="",IF(F13&lt;'使い方'!$B$3,"通知期限超過","原本条件の連絡確認待ち"),IF(O13&gt;F13,"期限後連絡・要確認",IF(OR(Q13="",R13="",P13=""),"完了確認待ち",IF(AND(L13="終了",T13&lt;&gt;"対象外"),"次回区分要確認",IF(AND(L13="継続",OR(T13&lt;&gt;"確定",S13="",S13&lt;=F13)),"次回期限要確認","今回連絡完了"))))))))))))))))</x:f>
        <x:v>判断待ち</x:v>
      </x:c>
      <x:c r="V13" s="46" t="str">
        <x:v>副担当が判断資料を準備</x:v>
      </x:c>
      <x:c r="W13" s="48" t="n">
        <x:v>46304</x:v>
      </x:c>
      <x:c r="X13" s="46" t="str">
        <x:v>情シス責任者</x:v>
      </x:c>
      <x:c r="Y13" s="46" t="str">
        <x:v>主担当不在中。副担当が窓口を引き継ぐが、判断権限は責任者に残す。</x:v>
      </x:c>
    </x:row>
    <x:row r="14" ht="58" customHeight="1">
      <x:c r="A14" s="46" t="str">
        <x:v>C09</x:v>
      </x:c>
      <x:c r="B14" s="46" t="str">
        <x:v>仕入I</x:v>
      </x:c>
      <x:c r="C14" s="46" t="str">
        <x:v>v1</x:v>
      </x:c>
      <x:c r="D14" s="48" t="n">
        <x:v>46295</x:v>
      </x:c>
      <x:c r="E14" s="48" t="n">
        <x:v>46296</x:v>
      </x:c>
      <x:c r="F14" s="48" t="n">
        <x:v>46275</x:v>
      </x:c>
      <x:c r="G14" s="46" t="str">
        <x:v>確定</x:v>
      </x:c>
      <x:c r="H14" s="50" t="n">
        <x:v>10</x:v>
      </x:c>
      <x:c r="I14" s="53" t="n">
        <x:f>IF(OR(A14="",G14&lt;&gt;"確定",F14="",H14="",H14&lt;0,H14&lt;&gt;INT(H14)),"",F14-H14)</x:f>
        <x:v>46265</x:v>
      </x:c>
      <x:c r="J14" s="46" t="str">
        <x:v>購買A</x:v>
      </x:c>
      <x:c r="K14" s="46" t="str">
        <x:v>購買B</x:v>
      </x:c>
      <x:c r="L14" s="46" t="str">
        <x:v>終了</x:v>
      </x:c>
      <x:c r="M14" s="48" t="n">
        <x:v>46266</x:v>
      </x:c>
      <x:c r="N14" s="48" t="n">
        <x:v>46274</x:v>
      </x:c>
      <x:c r="O14" s="48"/>
      <x:c r="P14" s="46"/>
      <x:c r="Q14" s="48"/>
      <x:c r="R14" s="46"/>
      <x:c r="S14" s="48"/>
      <x:c r="T14" s="46" t="str">
        <x:v>対象外</x:v>
      </x:c>
      <x:c r="U14" s="57" t="str">
        <x:f>IF(A14="","",IF(G14="対象外","対象外・別管理",IF(G14&lt;&gt;"確定","原本要確認",IF(F14="","入力要確認",IF(I14="","判断期限要設定",IF(OR(M14&gt;'使い方'!$B$3,N14&gt;'使い方'!$B$3,O14&gt;'使い方'!$B$3,Q14&gt;'使い方'!$B$3),"未来実績・要確認",IF(OR(AND(N14&lt;&gt;"",M14&lt;&gt;"",N14&lt;M14),AND(O14&lt;&gt;"",N14&lt;&gt;"",O14&lt;N14),AND(Q14&lt;&gt;"",O14&lt;&gt;"",Q14&lt;O14)),"日時順序要確認",IF(OR(L14="",AND(L14&lt;&gt;"未判断",L14&lt;&gt;"継続",L14&lt;&gt;"終了")),"判断内容要確認",IF(L14="未判断",IF(F14&lt;'使い方'!$B$3,"通知期限超過",IF(I14&lt;'使い方'!$B$3,"判断期限超過",IF(I14='使い方'!$B$3,"判断期限当日","判断待ち"))),IF(AND(L14&lt;&gt;"未判断",M14=""),"判断記録要確認",IF(N14="",IF(F14&lt;'使い方'!$B$3,"通知期限超過","送信待ち"),IF(O14="",IF(F14&lt;'使い方'!$B$3,"通知期限超過","原本条件の連絡確認待ち"),IF(O14&gt;F14,"期限後連絡・要確認",IF(OR(Q14="",R14="",P14=""),"完了確認待ち",IF(AND(L14="終了",T14&lt;&gt;"対象外"),"次回区分要確認",IF(AND(L14="継続",OR(T14&lt;&gt;"確定",S14="",S14&lt;=F14)),"次回期限要確認","今回連絡完了"))))))))))))))))</x:f>
        <x:v>通知期限超過</x:v>
      </x:c>
      <x:c r="V14" s="46" t="str">
        <x:v>受領と期限経過後の扱いを照会</x:v>
      </x:c>
      <x:c r="W14" s="48" t="n">
        <x:v>46280</x:v>
      </x:c>
      <x:c r="X14" s="46" t="str">
        <x:v>契約確認窓口</x:v>
      </x:c>
      <x:c r="Y14" s="46" t="str">
        <x:v>原本で確認した連絡期限9/10を経過。更新や解約の成立を自動判定しない。</x:v>
      </x:c>
    </x:row>
    <x:row r="15" ht="58" customHeight="1">
      <x:c r="A15" s="46" t="str">
        <x:v>C10</x:v>
      </x:c>
      <x:c r="B15" s="46" t="str">
        <x:v>賃貸J</x:v>
      </x:c>
      <x:c r="C15" s="46" t="str">
        <x:v>v2</x:v>
      </x:c>
      <x:c r="D15" s="48" t="n">
        <x:v>46477</x:v>
      </x:c>
      <x:c r="E15" s="48" t="n">
        <x:v>46478</x:v>
      </x:c>
      <x:c r="F15" s="48" t="n">
        <x:v>46387</x:v>
      </x:c>
      <x:c r="G15" s="46" t="str">
        <x:v>確定</x:v>
      </x:c>
      <x:c r="H15" s="50" t="n">
        <x:v>21</x:v>
      </x:c>
      <x:c r="I15" s="53" t="n">
        <x:f>IF(OR(A15="",G15&lt;&gt;"確定",F15="",H15="",H15&lt;0,H15&lt;&gt;INT(H15)),"",F15-H15)</x:f>
        <x:v>46366</x:v>
      </x:c>
      <x:c r="J15" s="46" t="str">
        <x:v>総務A</x:v>
      </x:c>
      <x:c r="K15" s="46" t="str">
        <x:v>総務B</x:v>
      </x:c>
      <x:c r="L15" s="46" t="str">
        <x:v>未判断</x:v>
      </x:c>
      <x:c r="M15" s="48"/>
      <x:c r="N15" s="48"/>
      <x:c r="O15" s="48"/>
      <x:c r="P15" s="46"/>
      <x:c r="Q15" s="48"/>
      <x:c r="R15" s="46"/>
      <x:c r="S15" s="48"/>
      <x:c r="T15" s="46" t="str">
        <x:v>未確定</x:v>
      </x:c>
      <x:c r="U15" s="57" t="str">
        <x:f>IF(A15="","",IF(G15="対象外","対象外・別管理",IF(G15&lt;&gt;"確定","原本要確認",IF(F15="","入力要確認",IF(I15="","判断期限要設定",IF(OR(M15&gt;'使い方'!$B$3,N15&gt;'使い方'!$B$3,O15&gt;'使い方'!$B$3,Q15&gt;'使い方'!$B$3),"未来実績・要確認",IF(OR(AND(N15&lt;&gt;"",M15&lt;&gt;"",N15&lt;M15),AND(O15&lt;&gt;"",N15&lt;&gt;"",O15&lt;N15),AND(Q15&lt;&gt;"",O15&lt;&gt;"",Q15&lt;O15)),"日時順序要確認",IF(OR(L15="",AND(L15&lt;&gt;"未判断",L15&lt;&gt;"継続",L15&lt;&gt;"終了")),"判断内容要確認",IF(L15="未判断",IF(F15&lt;'使い方'!$B$3,"通知期限超過",IF(I15&lt;'使い方'!$B$3,"判断期限超過",IF(I15='使い方'!$B$3,"判断期限当日","判断待ち"))),IF(AND(L15&lt;&gt;"未判断",M15=""),"判断記録要確認",IF(N15="",IF(F15&lt;'使い方'!$B$3,"通知期限超過","送信待ち"),IF(O15="",IF(F15&lt;'使い方'!$B$3,"通知期限超過","原本条件の連絡確認待ち"),IF(O15&gt;F15,"期限後連絡・要確認",IF(OR(Q15="",R15="",P15=""),"完了確認待ち",IF(AND(L15="終了",T15&lt;&gt;"対象外"),"次回区分要確認",IF(AND(L15="継続",OR(T15&lt;&gt;"確定",S15="",S15&lt;=F15)),"次回期限要確認","今回連絡完了"))))))))))))))))</x:f>
        <x:v>判断待ち</x:v>
      </x:c>
      <x:c r="V15" s="46" t="str">
        <x:v>来期の利用見込みを整理</x:v>
      </x:c>
      <x:c r="W15" s="48" t="n">
        <x:v>46359</x:v>
      </x:c>
      <x:c r="X15" s="46" t="str">
        <x:v>部門責任者</x:v>
      </x:c>
      <x:c r="Y15" s="46" t="str">
        <x:v>年をまたぐ契約。暦年ではなく契約ごとの期限で管理。</x:v>
      </x:c>
    </x:row>
    <x:row r="16" ht="37" customHeight="1">
      <x:c r="A16" s="46"/>
      <x:c r="B16" s="46"/>
      <x:c r="C16" s="46"/>
      <x:c r="D16" s="48"/>
      <x:c r="E16" s="48"/>
      <x:c r="F16" s="48"/>
      <x:c r="G16" s="46"/>
      <x:c r="H16" s="50"/>
      <x:c r="I16" s="53" t="str">
        <x:f>IF(OR(A16="",G16&lt;&gt;"確定",F16="",H16="",H16&lt;0,H16&lt;&gt;INT(H16)),"",F16-H16)</x:f>
      </x:c>
      <x:c r="J16" s="46"/>
      <x:c r="K16" s="46"/>
      <x:c r="L16" s="46"/>
      <x:c r="M16" s="48"/>
      <x:c r="N16" s="48"/>
      <x:c r="O16" s="48"/>
      <x:c r="P16" s="46"/>
      <x:c r="Q16" s="48"/>
      <x:c r="R16" s="46"/>
      <x:c r="S16" s="48"/>
      <x:c r="T16" s="46"/>
      <x:c r="U16" s="57" t="str">
        <x:f>IF(A16="","",IF(G16="対象外","対象外・別管理",IF(G16&lt;&gt;"確定","原本要確認",IF(F16="","入力要確認",IF(I16="","判断期限要設定",IF(OR(M16&gt;'使い方'!$B$3,N16&gt;'使い方'!$B$3,O16&gt;'使い方'!$B$3,Q16&gt;'使い方'!$B$3),"未来実績・要確認",IF(OR(AND(N16&lt;&gt;"",M16&lt;&gt;"",N16&lt;M16),AND(O16&lt;&gt;"",N16&lt;&gt;"",O16&lt;N16),AND(Q16&lt;&gt;"",O16&lt;&gt;"",Q16&lt;O16)),"日時順序要確認",IF(OR(L16="",AND(L16&lt;&gt;"未判断",L16&lt;&gt;"継続",L16&lt;&gt;"終了")),"判断内容要確認",IF(L16="未判断",IF(F16&lt;'使い方'!$B$3,"通知期限超過",IF(I16&lt;'使い方'!$B$3,"判断期限超過",IF(I16='使い方'!$B$3,"判断期限当日","判断待ち"))),IF(AND(L16&lt;&gt;"未判断",M16=""),"判断記録要確認",IF(N16="",IF(F16&lt;'使い方'!$B$3,"通知期限超過","送信待ち"),IF(O16="",IF(F16&lt;'使い方'!$B$3,"通知期限超過","原本条件の連絡確認待ち"),IF(O16&gt;F16,"期限後連絡・要確認",IF(OR(Q16="",R16="",P16=""),"完了確認待ち",IF(AND(L16="終了",T16&lt;&gt;"対象外"),"次回区分要確認",IF(AND(L16="継続",OR(T16&lt;&gt;"確定",S16="",S16&lt;=F16)),"次回期限要確認","今回連絡完了"))))))))))))))))</x:f>
      </x:c>
      <x:c r="V16" s="46"/>
      <x:c r="W16" s="48"/>
      <x:c r="X16" s="46"/>
      <x:c r="Y16" s="46"/>
    </x:row>
    <x:row r="17" ht="37" customHeight="1">
      <x:c r="A17" s="46"/>
      <x:c r="B17" s="46"/>
      <x:c r="C17" s="46"/>
      <x:c r="D17" s="48"/>
      <x:c r="E17" s="48"/>
      <x:c r="F17" s="48"/>
      <x:c r="G17" s="46"/>
      <x:c r="H17" s="50"/>
      <x:c r="I17" s="53" t="str">
        <x:f>IF(OR(A17="",G17&lt;&gt;"確定",F17="",H17="",H17&lt;0,H17&lt;&gt;INT(H17)),"",F17-H17)</x:f>
      </x:c>
      <x:c r="J17" s="46"/>
      <x:c r="K17" s="46"/>
      <x:c r="L17" s="46"/>
      <x:c r="M17" s="48"/>
      <x:c r="N17" s="48"/>
      <x:c r="O17" s="48"/>
      <x:c r="P17" s="46"/>
      <x:c r="Q17" s="48"/>
      <x:c r="R17" s="46"/>
      <x:c r="S17" s="48"/>
      <x:c r="T17" s="46"/>
      <x:c r="U17" s="57" t="str">
        <x:f>IF(A17="","",IF(G17="対象外","対象外・別管理",IF(G17&lt;&gt;"確定","原本要確認",IF(F17="","入力要確認",IF(I17="","判断期限要設定",IF(OR(M17&gt;'使い方'!$B$3,N17&gt;'使い方'!$B$3,O17&gt;'使い方'!$B$3,Q17&gt;'使い方'!$B$3),"未来実績・要確認",IF(OR(AND(N17&lt;&gt;"",M17&lt;&gt;"",N17&lt;M17),AND(O17&lt;&gt;"",N17&lt;&gt;"",O17&lt;N17),AND(Q17&lt;&gt;"",O17&lt;&gt;"",Q17&lt;O17)),"日時順序要確認",IF(OR(L17="",AND(L17&lt;&gt;"未判断",L17&lt;&gt;"継続",L17&lt;&gt;"終了")),"判断内容要確認",IF(L17="未判断",IF(F17&lt;'使い方'!$B$3,"通知期限超過",IF(I17&lt;'使い方'!$B$3,"判断期限超過",IF(I17='使い方'!$B$3,"判断期限当日","判断待ち"))),IF(AND(L17&lt;&gt;"未判断",M17=""),"判断記録要確認",IF(N17="",IF(F17&lt;'使い方'!$B$3,"通知期限超過","送信待ち"),IF(O17="",IF(F17&lt;'使い方'!$B$3,"通知期限超過","原本条件の連絡確認待ち"),IF(O17&gt;F17,"期限後連絡・要確認",IF(OR(Q17="",R17="",P17=""),"完了確認待ち",IF(AND(L17="終了",T17&lt;&gt;"対象外"),"次回区分要確認",IF(AND(L17="継続",OR(T17&lt;&gt;"確定",S17="",S17&lt;=F17)),"次回期限要確認","今回連絡完了"))))))))))))))))</x:f>
      </x:c>
      <x:c r="V17" s="46"/>
      <x:c r="W17" s="48"/>
      <x:c r="X17" s="46"/>
      <x:c r="Y17" s="46"/>
    </x:row>
    <x:row r="18" ht="37" customHeight="1">
      <x:c r="A18" s="46"/>
      <x:c r="B18" s="46"/>
      <x:c r="C18" s="46"/>
      <x:c r="D18" s="48"/>
      <x:c r="E18" s="48"/>
      <x:c r="F18" s="48"/>
      <x:c r="G18" s="46"/>
      <x:c r="H18" s="50"/>
      <x:c r="I18" s="53" t="str">
        <x:f>IF(OR(A18="",G18&lt;&gt;"確定",F18="",H18="",H18&lt;0,H18&lt;&gt;INT(H18)),"",F18-H18)</x:f>
      </x:c>
      <x:c r="J18" s="46"/>
      <x:c r="K18" s="46"/>
      <x:c r="L18" s="46"/>
      <x:c r="M18" s="48"/>
      <x:c r="N18" s="48"/>
      <x:c r="O18" s="48"/>
      <x:c r="P18" s="46"/>
      <x:c r="Q18" s="48"/>
      <x:c r="R18" s="46"/>
      <x:c r="S18" s="48"/>
      <x:c r="T18" s="46"/>
      <x:c r="U18" s="57" t="str">
        <x:f>IF(A18="","",IF(G18="対象外","対象外・別管理",IF(G18&lt;&gt;"確定","原本要確認",IF(F18="","入力要確認",IF(I18="","判断期限要設定",IF(OR(M18&gt;'使い方'!$B$3,N18&gt;'使い方'!$B$3,O18&gt;'使い方'!$B$3,Q18&gt;'使い方'!$B$3),"未来実績・要確認",IF(OR(AND(N18&lt;&gt;"",M18&lt;&gt;"",N18&lt;M18),AND(O18&lt;&gt;"",N18&lt;&gt;"",O18&lt;N18),AND(Q18&lt;&gt;"",O18&lt;&gt;"",Q18&lt;O18)),"日時順序要確認",IF(OR(L18="",AND(L18&lt;&gt;"未判断",L18&lt;&gt;"継続",L18&lt;&gt;"終了")),"判断内容要確認",IF(L18="未判断",IF(F18&lt;'使い方'!$B$3,"通知期限超過",IF(I18&lt;'使い方'!$B$3,"判断期限超過",IF(I18='使い方'!$B$3,"判断期限当日","判断待ち"))),IF(AND(L18&lt;&gt;"未判断",M18=""),"判断記録要確認",IF(N18="",IF(F18&lt;'使い方'!$B$3,"通知期限超過","送信待ち"),IF(O18="",IF(F18&lt;'使い方'!$B$3,"通知期限超過","原本条件の連絡確認待ち"),IF(O18&gt;F18,"期限後連絡・要確認",IF(OR(Q18="",R18="",P18=""),"完了確認待ち",IF(AND(L18="終了",T18&lt;&gt;"対象外"),"次回区分要確認",IF(AND(L18="継続",OR(T18&lt;&gt;"確定",S18="",S18&lt;=F18)),"次回期限要確認","今回連絡完了"))))))))))))))))</x:f>
      </x:c>
      <x:c r="V18" s="46"/>
      <x:c r="W18" s="48"/>
      <x:c r="X18" s="46"/>
      <x:c r="Y18" s="46"/>
    </x:row>
    <x:row r="19" ht="37" customHeight="1">
      <x:c r="A19" s="46"/>
      <x:c r="B19" s="46"/>
      <x:c r="C19" s="46"/>
      <x:c r="D19" s="48"/>
      <x:c r="E19" s="48"/>
      <x:c r="F19" s="48"/>
      <x:c r="G19" s="46"/>
      <x:c r="H19" s="50"/>
      <x:c r="I19" s="53" t="str">
        <x:f>IF(OR(A19="",G19&lt;&gt;"確定",F19="",H19="",H19&lt;0,H19&lt;&gt;INT(H19)),"",F19-H19)</x:f>
      </x:c>
      <x:c r="J19" s="46"/>
      <x:c r="K19" s="46"/>
      <x:c r="L19" s="46"/>
      <x:c r="M19" s="48"/>
      <x:c r="N19" s="48"/>
      <x:c r="O19" s="48"/>
      <x:c r="P19" s="46"/>
      <x:c r="Q19" s="48"/>
      <x:c r="R19" s="46"/>
      <x:c r="S19" s="48"/>
      <x:c r="T19" s="46"/>
      <x:c r="U19" s="57" t="str">
        <x:f>IF(A19="","",IF(G19="対象外","対象外・別管理",IF(G19&lt;&gt;"確定","原本要確認",IF(F19="","入力要確認",IF(I19="","判断期限要設定",IF(OR(M19&gt;'使い方'!$B$3,N19&gt;'使い方'!$B$3,O19&gt;'使い方'!$B$3,Q19&gt;'使い方'!$B$3),"未来実績・要確認",IF(OR(AND(N19&lt;&gt;"",M19&lt;&gt;"",N19&lt;M19),AND(O19&lt;&gt;"",N19&lt;&gt;"",O19&lt;N19),AND(Q19&lt;&gt;"",O19&lt;&gt;"",Q19&lt;O19)),"日時順序要確認",IF(OR(L19="",AND(L19&lt;&gt;"未判断",L19&lt;&gt;"継続",L19&lt;&gt;"終了")),"判断内容要確認",IF(L19="未判断",IF(F19&lt;'使い方'!$B$3,"通知期限超過",IF(I19&lt;'使い方'!$B$3,"判断期限超過",IF(I19='使い方'!$B$3,"判断期限当日","判断待ち"))),IF(AND(L19&lt;&gt;"未判断",M19=""),"判断記録要確認",IF(N19="",IF(F19&lt;'使い方'!$B$3,"通知期限超過","送信待ち"),IF(O19="",IF(F19&lt;'使い方'!$B$3,"通知期限超過","原本条件の連絡確認待ち"),IF(O19&gt;F19,"期限後連絡・要確認",IF(OR(Q19="",R19="",P19=""),"完了確認待ち",IF(AND(L19="終了",T19&lt;&gt;"対象外"),"次回区分要確認",IF(AND(L19="継続",OR(T19&lt;&gt;"確定",S19="",S19&lt;=F19)),"次回期限要確認","今回連絡完了"))))))))))))))))</x:f>
      </x:c>
      <x:c r="V19" s="46"/>
      <x:c r="W19" s="48"/>
      <x:c r="X19" s="46"/>
      <x:c r="Y19" s="46"/>
    </x:row>
    <x:row r="20" ht="37" customHeight="1">
      <x:c r="A20" s="46"/>
      <x:c r="B20" s="46"/>
      <x:c r="C20" s="46"/>
      <x:c r="D20" s="48"/>
      <x:c r="E20" s="48"/>
      <x:c r="F20" s="48"/>
      <x:c r="G20" s="46"/>
      <x:c r="H20" s="50"/>
      <x:c r="I20" s="53" t="str">
        <x:f>IF(OR(A20="",G20&lt;&gt;"確定",F20="",H20="",H20&lt;0,H20&lt;&gt;INT(H20)),"",F20-H20)</x:f>
      </x:c>
      <x:c r="J20" s="46"/>
      <x:c r="K20" s="46"/>
      <x:c r="L20" s="46"/>
      <x:c r="M20" s="48"/>
      <x:c r="N20" s="48"/>
      <x:c r="O20" s="48"/>
      <x:c r="P20" s="46"/>
      <x:c r="Q20" s="48"/>
      <x:c r="R20" s="46"/>
      <x:c r="S20" s="48"/>
      <x:c r="T20" s="46"/>
      <x:c r="U20" s="57" t="str">
        <x:f>IF(A20="","",IF(G20="対象外","対象外・別管理",IF(G20&lt;&gt;"確定","原本要確認",IF(F20="","入力要確認",IF(I20="","判断期限要設定",IF(OR(M20&gt;'使い方'!$B$3,N20&gt;'使い方'!$B$3,O20&gt;'使い方'!$B$3,Q20&gt;'使い方'!$B$3),"未来実績・要確認",IF(OR(AND(N20&lt;&gt;"",M20&lt;&gt;"",N20&lt;M20),AND(O20&lt;&gt;"",N20&lt;&gt;"",O20&lt;N20),AND(Q20&lt;&gt;"",O20&lt;&gt;"",Q20&lt;O20)),"日時順序要確認",IF(OR(L20="",AND(L20&lt;&gt;"未判断",L20&lt;&gt;"継続",L20&lt;&gt;"終了")),"判断内容要確認",IF(L20="未判断",IF(F20&lt;'使い方'!$B$3,"通知期限超過",IF(I20&lt;'使い方'!$B$3,"判断期限超過",IF(I20='使い方'!$B$3,"判断期限当日","判断待ち"))),IF(AND(L20&lt;&gt;"未判断",M20=""),"判断記録要確認",IF(N20="",IF(F20&lt;'使い方'!$B$3,"通知期限超過","送信待ち"),IF(O20="",IF(F20&lt;'使い方'!$B$3,"通知期限超過","原本条件の連絡確認待ち"),IF(O20&gt;F20,"期限後連絡・要確認",IF(OR(Q20="",R20="",P20=""),"完了確認待ち",IF(AND(L20="終了",T20&lt;&gt;"対象外"),"次回区分要確認",IF(AND(L20="継続",OR(T20&lt;&gt;"確定",S20="",S20&lt;=F20)),"次回期限要確認","今回連絡完了"))))))))))))))))</x:f>
      </x:c>
      <x:c r="V20" s="46"/>
      <x:c r="W20" s="48"/>
      <x:c r="X20" s="46"/>
      <x:c r="Y20" s="46"/>
    </x:row>
    <x:row r="21" ht="37" customHeight="1">
      <x:c r="A21" s="46"/>
      <x:c r="B21" s="46"/>
      <x:c r="C21" s="46"/>
      <x:c r="D21" s="48"/>
      <x:c r="E21" s="48"/>
      <x:c r="F21" s="48"/>
      <x:c r="G21" s="46"/>
      <x:c r="H21" s="50"/>
      <x:c r="I21" s="53" t="str">
        <x:f>IF(OR(A21="",G21&lt;&gt;"確定",F21="",H21="",H21&lt;0,H21&lt;&gt;INT(H21)),"",F21-H21)</x:f>
      </x:c>
      <x:c r="J21" s="46"/>
      <x:c r="K21" s="46"/>
      <x:c r="L21" s="46"/>
      <x:c r="M21" s="48"/>
      <x:c r="N21" s="48"/>
      <x:c r="O21" s="48"/>
      <x:c r="P21" s="46"/>
      <x:c r="Q21" s="48"/>
      <x:c r="R21" s="46"/>
      <x:c r="S21" s="48"/>
      <x:c r="T21" s="46"/>
      <x:c r="U21" s="57" t="str">
        <x:f>IF(A21="","",IF(G21="対象外","対象外・別管理",IF(G21&lt;&gt;"確定","原本要確認",IF(F21="","入力要確認",IF(I21="","判断期限要設定",IF(OR(M21&gt;'使い方'!$B$3,N21&gt;'使い方'!$B$3,O21&gt;'使い方'!$B$3,Q21&gt;'使い方'!$B$3),"未来実績・要確認",IF(OR(AND(N21&lt;&gt;"",M21&lt;&gt;"",N21&lt;M21),AND(O21&lt;&gt;"",N21&lt;&gt;"",O21&lt;N21),AND(Q21&lt;&gt;"",O21&lt;&gt;"",Q21&lt;O21)),"日時順序要確認",IF(OR(L21="",AND(L21&lt;&gt;"未判断",L21&lt;&gt;"継続",L21&lt;&gt;"終了")),"判断内容要確認",IF(L21="未判断",IF(F21&lt;'使い方'!$B$3,"通知期限超過",IF(I21&lt;'使い方'!$B$3,"判断期限超過",IF(I21='使い方'!$B$3,"判断期限当日","判断待ち"))),IF(AND(L21&lt;&gt;"未判断",M21=""),"判断記録要確認",IF(N21="",IF(F21&lt;'使い方'!$B$3,"通知期限超過","送信待ち"),IF(O21="",IF(F21&lt;'使い方'!$B$3,"通知期限超過","原本条件の連絡確認待ち"),IF(O21&gt;F21,"期限後連絡・要確認",IF(OR(Q21="",R21="",P21=""),"完了確認待ち",IF(AND(L21="終了",T21&lt;&gt;"対象外"),"次回区分要確認",IF(AND(L21="継続",OR(T21&lt;&gt;"確定",S21="",S21&lt;=F21)),"次回期限要確認","今回連絡完了"))))))))))))))))</x:f>
      </x:c>
      <x:c r="V21" s="46"/>
      <x:c r="W21" s="48"/>
      <x:c r="X21" s="46"/>
      <x:c r="Y21" s="46"/>
    </x:row>
    <x:row r="22" ht="37" customHeight="1">
      <x:c r="A22" s="46"/>
      <x:c r="B22" s="46"/>
      <x:c r="C22" s="46"/>
      <x:c r="D22" s="48"/>
      <x:c r="E22" s="48"/>
      <x:c r="F22" s="48"/>
      <x:c r="G22" s="46"/>
      <x:c r="H22" s="50"/>
      <x:c r="I22" s="53" t="str">
        <x:f>IF(OR(A22="",G22&lt;&gt;"確定",F22="",H22="",H22&lt;0,H22&lt;&gt;INT(H22)),"",F22-H22)</x:f>
      </x:c>
      <x:c r="J22" s="46"/>
      <x:c r="K22" s="46"/>
      <x:c r="L22" s="46"/>
      <x:c r="M22" s="48"/>
      <x:c r="N22" s="48"/>
      <x:c r="O22" s="48"/>
      <x:c r="P22" s="46"/>
      <x:c r="Q22" s="48"/>
      <x:c r="R22" s="46"/>
      <x:c r="S22" s="48"/>
      <x:c r="T22" s="46"/>
      <x:c r="U22" s="57" t="str">
        <x:f>IF(A22="","",IF(G22="対象外","対象外・別管理",IF(G22&lt;&gt;"確定","原本要確認",IF(F22="","入力要確認",IF(I22="","判断期限要設定",IF(OR(M22&gt;'使い方'!$B$3,N22&gt;'使い方'!$B$3,O22&gt;'使い方'!$B$3,Q22&gt;'使い方'!$B$3),"未来実績・要確認",IF(OR(AND(N22&lt;&gt;"",M22&lt;&gt;"",N22&lt;M22),AND(O22&lt;&gt;"",N22&lt;&gt;"",O22&lt;N22),AND(Q22&lt;&gt;"",O22&lt;&gt;"",Q22&lt;O22)),"日時順序要確認",IF(OR(L22="",AND(L22&lt;&gt;"未判断",L22&lt;&gt;"継続",L22&lt;&gt;"終了")),"判断内容要確認",IF(L22="未判断",IF(F22&lt;'使い方'!$B$3,"通知期限超過",IF(I22&lt;'使い方'!$B$3,"判断期限超過",IF(I22='使い方'!$B$3,"判断期限当日","判断待ち"))),IF(AND(L22&lt;&gt;"未判断",M22=""),"判断記録要確認",IF(N22="",IF(F22&lt;'使い方'!$B$3,"通知期限超過","送信待ち"),IF(O22="",IF(F22&lt;'使い方'!$B$3,"通知期限超過","原本条件の連絡確認待ち"),IF(O22&gt;F22,"期限後連絡・要確認",IF(OR(Q22="",R22="",P22=""),"完了確認待ち",IF(AND(L22="終了",T22&lt;&gt;"対象外"),"次回区分要確認",IF(AND(L22="継続",OR(T22&lt;&gt;"確定",S22="",S22&lt;=F22)),"次回期限要確認","今回連絡完了"))))))))))))))))</x:f>
      </x:c>
      <x:c r="V22" s="46"/>
      <x:c r="W22" s="48"/>
      <x:c r="X22" s="46"/>
      <x:c r="Y22" s="46"/>
    </x:row>
    <x:row r="23" ht="37" customHeight="1">
      <x:c r="A23" s="46"/>
      <x:c r="B23" s="46"/>
      <x:c r="C23" s="46"/>
      <x:c r="D23" s="48"/>
      <x:c r="E23" s="48"/>
      <x:c r="F23" s="48"/>
      <x:c r="G23" s="46"/>
      <x:c r="H23" s="50"/>
      <x:c r="I23" s="53" t="str">
        <x:f>IF(OR(A23="",G23&lt;&gt;"確定",F23="",H23="",H23&lt;0,H23&lt;&gt;INT(H23)),"",F23-H23)</x:f>
      </x:c>
      <x:c r="J23" s="46"/>
      <x:c r="K23" s="46"/>
      <x:c r="L23" s="46"/>
      <x:c r="M23" s="48"/>
      <x:c r="N23" s="48"/>
      <x:c r="O23" s="48"/>
      <x:c r="P23" s="46"/>
      <x:c r="Q23" s="48"/>
      <x:c r="R23" s="46"/>
      <x:c r="S23" s="48"/>
      <x:c r="T23" s="46"/>
      <x:c r="U23" s="57" t="str">
        <x:f>IF(A23="","",IF(G23="対象外","対象外・別管理",IF(G23&lt;&gt;"確定","原本要確認",IF(F23="","入力要確認",IF(I23="","判断期限要設定",IF(OR(M23&gt;'使い方'!$B$3,N23&gt;'使い方'!$B$3,O23&gt;'使い方'!$B$3,Q23&gt;'使い方'!$B$3),"未来実績・要確認",IF(OR(AND(N23&lt;&gt;"",M23&lt;&gt;"",N23&lt;M23),AND(O23&lt;&gt;"",N23&lt;&gt;"",O23&lt;N23),AND(Q23&lt;&gt;"",O23&lt;&gt;"",Q23&lt;O23)),"日時順序要確認",IF(OR(L23="",AND(L23&lt;&gt;"未判断",L23&lt;&gt;"継続",L23&lt;&gt;"終了")),"判断内容要確認",IF(L23="未判断",IF(F23&lt;'使い方'!$B$3,"通知期限超過",IF(I23&lt;'使い方'!$B$3,"判断期限超過",IF(I23='使い方'!$B$3,"判断期限当日","判断待ち"))),IF(AND(L23&lt;&gt;"未判断",M23=""),"判断記録要確認",IF(N23="",IF(F23&lt;'使い方'!$B$3,"通知期限超過","送信待ち"),IF(O23="",IF(F23&lt;'使い方'!$B$3,"通知期限超過","原本条件の連絡確認待ち"),IF(O23&gt;F23,"期限後連絡・要確認",IF(OR(Q23="",R23="",P23=""),"完了確認待ち",IF(AND(L23="終了",T23&lt;&gt;"対象外"),"次回区分要確認",IF(AND(L23="継続",OR(T23&lt;&gt;"確定",S23="",S23&lt;=F23)),"次回期限要確認","今回連絡完了"))))))))))))))))</x:f>
      </x:c>
      <x:c r="V23" s="46"/>
      <x:c r="W23" s="48"/>
      <x:c r="X23" s="46"/>
      <x:c r="Y23" s="46"/>
    </x:row>
    <x:row r="24" ht="37" customHeight="1">
      <x:c r="A24" s="46"/>
      <x:c r="B24" s="46"/>
      <x:c r="C24" s="46"/>
      <x:c r="D24" s="48"/>
      <x:c r="E24" s="48"/>
      <x:c r="F24" s="48"/>
      <x:c r="G24" s="46"/>
      <x:c r="H24" s="50"/>
      <x:c r="I24" s="53" t="str">
        <x:f>IF(OR(A24="",G24&lt;&gt;"確定",F24="",H24="",H24&lt;0,H24&lt;&gt;INT(H24)),"",F24-H24)</x:f>
      </x:c>
      <x:c r="J24" s="46"/>
      <x:c r="K24" s="46"/>
      <x:c r="L24" s="46"/>
      <x:c r="M24" s="48"/>
      <x:c r="N24" s="48"/>
      <x:c r="O24" s="48"/>
      <x:c r="P24" s="46"/>
      <x:c r="Q24" s="48"/>
      <x:c r="R24" s="46"/>
      <x:c r="S24" s="48"/>
      <x:c r="T24" s="46"/>
      <x:c r="U24" s="57" t="str">
        <x:f>IF(A24="","",IF(G24="対象外","対象外・別管理",IF(G24&lt;&gt;"確定","原本要確認",IF(F24="","入力要確認",IF(I24="","判断期限要設定",IF(OR(M24&gt;'使い方'!$B$3,N24&gt;'使い方'!$B$3,O24&gt;'使い方'!$B$3,Q24&gt;'使い方'!$B$3),"未来実績・要確認",IF(OR(AND(N24&lt;&gt;"",M24&lt;&gt;"",N24&lt;M24),AND(O24&lt;&gt;"",N24&lt;&gt;"",O24&lt;N24),AND(Q24&lt;&gt;"",O24&lt;&gt;"",Q24&lt;O24)),"日時順序要確認",IF(OR(L24="",AND(L24&lt;&gt;"未判断",L24&lt;&gt;"継続",L24&lt;&gt;"終了")),"判断内容要確認",IF(L24="未判断",IF(F24&lt;'使い方'!$B$3,"通知期限超過",IF(I24&lt;'使い方'!$B$3,"判断期限超過",IF(I24='使い方'!$B$3,"判断期限当日","判断待ち"))),IF(AND(L24&lt;&gt;"未判断",M24=""),"判断記録要確認",IF(N24="",IF(F24&lt;'使い方'!$B$3,"通知期限超過","送信待ち"),IF(O24="",IF(F24&lt;'使い方'!$B$3,"通知期限超過","原本条件の連絡確認待ち"),IF(O24&gt;F24,"期限後連絡・要確認",IF(OR(Q24="",R24="",P24=""),"完了確認待ち",IF(AND(L24="終了",T24&lt;&gt;"対象外"),"次回区分要確認",IF(AND(L24="継続",OR(T24&lt;&gt;"確定",S24="",S24&lt;=F24)),"次回期限要確認","今回連絡完了"))))))))))))))))</x:f>
      </x:c>
      <x:c r="V24" s="46"/>
      <x:c r="W24" s="48"/>
      <x:c r="X24" s="46"/>
      <x:c r="Y24" s="46"/>
    </x:row>
    <x:row r="25" ht="37" customHeight="1">
      <x:c r="A25" s="46"/>
      <x:c r="B25" s="46"/>
      <x:c r="C25" s="46"/>
      <x:c r="D25" s="48"/>
      <x:c r="E25" s="48"/>
      <x:c r="F25" s="48"/>
      <x:c r="G25" s="46"/>
      <x:c r="H25" s="50"/>
      <x:c r="I25" s="53" t="str">
        <x:f>IF(OR(A25="",G25&lt;&gt;"確定",F25="",H25="",H25&lt;0,H25&lt;&gt;INT(H25)),"",F25-H25)</x:f>
      </x:c>
      <x:c r="J25" s="46"/>
      <x:c r="K25" s="46"/>
      <x:c r="L25" s="46"/>
      <x:c r="M25" s="48"/>
      <x:c r="N25" s="48"/>
      <x:c r="O25" s="48"/>
      <x:c r="P25" s="46"/>
      <x:c r="Q25" s="48"/>
      <x:c r="R25" s="46"/>
      <x:c r="S25" s="48"/>
      <x:c r="T25" s="46"/>
      <x:c r="U25" s="57" t="str">
        <x:f>IF(A25="","",IF(G25="対象外","対象外・別管理",IF(G25&lt;&gt;"確定","原本要確認",IF(F25="","入力要確認",IF(I25="","判断期限要設定",IF(OR(M25&gt;'使い方'!$B$3,N25&gt;'使い方'!$B$3,O25&gt;'使い方'!$B$3,Q25&gt;'使い方'!$B$3),"未来実績・要確認",IF(OR(AND(N25&lt;&gt;"",M25&lt;&gt;"",N25&lt;M25),AND(O25&lt;&gt;"",N25&lt;&gt;"",O25&lt;N25),AND(Q25&lt;&gt;"",O25&lt;&gt;"",Q25&lt;O25)),"日時順序要確認",IF(OR(L25="",AND(L25&lt;&gt;"未判断",L25&lt;&gt;"継続",L25&lt;&gt;"終了")),"判断内容要確認",IF(L25="未判断",IF(F25&lt;'使い方'!$B$3,"通知期限超過",IF(I25&lt;'使い方'!$B$3,"判断期限超過",IF(I25='使い方'!$B$3,"判断期限当日","判断待ち"))),IF(AND(L25&lt;&gt;"未判断",M25=""),"判断記録要確認",IF(N25="",IF(F25&lt;'使い方'!$B$3,"通知期限超過","送信待ち"),IF(O25="",IF(F25&lt;'使い方'!$B$3,"通知期限超過","原本条件の連絡確認待ち"),IF(O25&gt;F25,"期限後連絡・要確認",IF(OR(Q25="",R25="",P25=""),"完了確認待ち",IF(AND(L25="終了",T25&lt;&gt;"対象外"),"次回区分要確認",IF(AND(L25="継続",OR(T25&lt;&gt;"確定",S25="",S25&lt;=F25)),"次回期限要確認","今回連絡完了"))))))))))))))))</x:f>
      </x:c>
      <x:c r="V25" s="46"/>
      <x:c r="W25" s="48"/>
      <x:c r="X25" s="46"/>
      <x:c r="Y25" s="46"/>
    </x:row>
    <x:row r="26" ht="37" customHeight="1">
      <x:c r="A26" s="46"/>
      <x:c r="B26" s="46"/>
      <x:c r="C26" s="46"/>
      <x:c r="D26" s="48"/>
      <x:c r="E26" s="48"/>
      <x:c r="F26" s="48"/>
      <x:c r="G26" s="46"/>
      <x:c r="H26" s="50"/>
      <x:c r="I26" s="53" t="str">
        <x:f>IF(OR(A26="",G26&lt;&gt;"確定",F26="",H26="",H26&lt;0,H26&lt;&gt;INT(H26)),"",F26-H26)</x:f>
      </x:c>
      <x:c r="J26" s="46"/>
      <x:c r="K26" s="46"/>
      <x:c r="L26" s="46"/>
      <x:c r="M26" s="48"/>
      <x:c r="N26" s="48"/>
      <x:c r="O26" s="48"/>
      <x:c r="P26" s="46"/>
      <x:c r="Q26" s="48"/>
      <x:c r="R26" s="46"/>
      <x:c r="S26" s="48"/>
      <x:c r="T26" s="46"/>
      <x:c r="U26" s="57" t="str">
        <x:f>IF(A26="","",IF(G26="対象外","対象外・別管理",IF(G26&lt;&gt;"確定","原本要確認",IF(F26="","入力要確認",IF(I26="","判断期限要設定",IF(OR(M26&gt;'使い方'!$B$3,N26&gt;'使い方'!$B$3,O26&gt;'使い方'!$B$3,Q26&gt;'使い方'!$B$3),"未来実績・要確認",IF(OR(AND(N26&lt;&gt;"",M26&lt;&gt;"",N26&lt;M26),AND(O26&lt;&gt;"",N26&lt;&gt;"",O26&lt;N26),AND(Q26&lt;&gt;"",O26&lt;&gt;"",Q26&lt;O26)),"日時順序要確認",IF(OR(L26="",AND(L26&lt;&gt;"未判断",L26&lt;&gt;"継続",L26&lt;&gt;"終了")),"判断内容要確認",IF(L26="未判断",IF(F26&lt;'使い方'!$B$3,"通知期限超過",IF(I26&lt;'使い方'!$B$3,"判断期限超過",IF(I26='使い方'!$B$3,"判断期限当日","判断待ち"))),IF(AND(L26&lt;&gt;"未判断",M26=""),"判断記録要確認",IF(N26="",IF(F26&lt;'使い方'!$B$3,"通知期限超過","送信待ち"),IF(O26="",IF(F26&lt;'使い方'!$B$3,"通知期限超過","原本条件の連絡確認待ち"),IF(O26&gt;F26,"期限後連絡・要確認",IF(OR(Q26="",R26="",P26=""),"完了確認待ち",IF(AND(L26="終了",T26&lt;&gt;"対象外"),"次回区分要確認",IF(AND(L26="継続",OR(T26&lt;&gt;"確定",S26="",S26&lt;=F26)),"次回期限要確認","今回連絡完了"))))))))))))))))</x:f>
      </x:c>
      <x:c r="V26" s="46"/>
      <x:c r="W26" s="48"/>
      <x:c r="X26" s="46"/>
      <x:c r="Y26" s="46"/>
    </x:row>
    <x:row r="27" ht="37" customHeight="1">
      <x:c r="A27" s="46"/>
      <x:c r="B27" s="46"/>
      <x:c r="C27" s="46"/>
      <x:c r="D27" s="48"/>
      <x:c r="E27" s="48"/>
      <x:c r="F27" s="48"/>
      <x:c r="G27" s="46"/>
      <x:c r="H27" s="50"/>
      <x:c r="I27" s="53" t="str">
        <x:f>IF(OR(A27="",G27&lt;&gt;"確定",F27="",H27="",H27&lt;0,H27&lt;&gt;INT(H27)),"",F27-H27)</x:f>
      </x:c>
      <x:c r="J27" s="46"/>
      <x:c r="K27" s="46"/>
      <x:c r="L27" s="46"/>
      <x:c r="M27" s="48"/>
      <x:c r="N27" s="48"/>
      <x:c r="O27" s="48"/>
      <x:c r="P27" s="46"/>
      <x:c r="Q27" s="48"/>
      <x:c r="R27" s="46"/>
      <x:c r="S27" s="48"/>
      <x:c r="T27" s="46"/>
      <x:c r="U27" s="57" t="str">
        <x:f>IF(A27="","",IF(G27="対象外","対象外・別管理",IF(G27&lt;&gt;"確定","原本要確認",IF(F27="","入力要確認",IF(I27="","判断期限要設定",IF(OR(M27&gt;'使い方'!$B$3,N27&gt;'使い方'!$B$3,O27&gt;'使い方'!$B$3,Q27&gt;'使い方'!$B$3),"未来実績・要確認",IF(OR(AND(N27&lt;&gt;"",M27&lt;&gt;"",N27&lt;M27),AND(O27&lt;&gt;"",N27&lt;&gt;"",O27&lt;N27),AND(Q27&lt;&gt;"",O27&lt;&gt;"",Q27&lt;O27)),"日時順序要確認",IF(OR(L27="",AND(L27&lt;&gt;"未判断",L27&lt;&gt;"継続",L27&lt;&gt;"終了")),"判断内容要確認",IF(L27="未判断",IF(F27&lt;'使い方'!$B$3,"通知期限超過",IF(I27&lt;'使い方'!$B$3,"判断期限超過",IF(I27='使い方'!$B$3,"判断期限当日","判断待ち"))),IF(AND(L27&lt;&gt;"未判断",M27=""),"判断記録要確認",IF(N27="",IF(F27&lt;'使い方'!$B$3,"通知期限超過","送信待ち"),IF(O27="",IF(F27&lt;'使い方'!$B$3,"通知期限超過","原本条件の連絡確認待ち"),IF(O27&gt;F27,"期限後連絡・要確認",IF(OR(Q27="",R27="",P27=""),"完了確認待ち",IF(AND(L27="終了",T27&lt;&gt;"対象外"),"次回区分要確認",IF(AND(L27="継続",OR(T27&lt;&gt;"確定",S27="",S27&lt;=F27)),"次回期限要確認","今回連絡完了"))))))))))))))))</x:f>
      </x:c>
      <x:c r="V27" s="46"/>
      <x:c r="W27" s="48"/>
      <x:c r="X27" s="46"/>
      <x:c r="Y27" s="46"/>
    </x:row>
    <x:row r="28" ht="37" customHeight="1">
      <x:c r="A28" s="46"/>
      <x:c r="B28" s="46"/>
      <x:c r="C28" s="46"/>
      <x:c r="D28" s="48"/>
      <x:c r="E28" s="48"/>
      <x:c r="F28" s="48"/>
      <x:c r="G28" s="46"/>
      <x:c r="H28" s="50"/>
      <x:c r="I28" s="53" t="str">
        <x:f>IF(OR(A28="",G28&lt;&gt;"確定",F28="",H28="",H28&lt;0,H28&lt;&gt;INT(H28)),"",F28-H28)</x:f>
      </x:c>
      <x:c r="J28" s="46"/>
      <x:c r="K28" s="46"/>
      <x:c r="L28" s="46"/>
      <x:c r="M28" s="48"/>
      <x:c r="N28" s="48"/>
      <x:c r="O28" s="48"/>
      <x:c r="P28" s="46"/>
      <x:c r="Q28" s="48"/>
      <x:c r="R28" s="46"/>
      <x:c r="S28" s="48"/>
      <x:c r="T28" s="46"/>
      <x:c r="U28" s="57" t="str">
        <x:f>IF(A28="","",IF(G28="対象外","対象外・別管理",IF(G28&lt;&gt;"確定","原本要確認",IF(F28="","入力要確認",IF(I28="","判断期限要設定",IF(OR(M28&gt;'使い方'!$B$3,N28&gt;'使い方'!$B$3,O28&gt;'使い方'!$B$3,Q28&gt;'使い方'!$B$3),"未来実績・要確認",IF(OR(AND(N28&lt;&gt;"",M28&lt;&gt;"",N28&lt;M28),AND(O28&lt;&gt;"",N28&lt;&gt;"",O28&lt;N28),AND(Q28&lt;&gt;"",O28&lt;&gt;"",Q28&lt;O28)),"日時順序要確認",IF(OR(L28="",AND(L28&lt;&gt;"未判断",L28&lt;&gt;"継続",L28&lt;&gt;"終了")),"判断内容要確認",IF(L28="未判断",IF(F28&lt;'使い方'!$B$3,"通知期限超過",IF(I28&lt;'使い方'!$B$3,"判断期限超過",IF(I28='使い方'!$B$3,"判断期限当日","判断待ち"))),IF(AND(L28&lt;&gt;"未判断",M28=""),"判断記録要確認",IF(N28="",IF(F28&lt;'使い方'!$B$3,"通知期限超過","送信待ち"),IF(O28="",IF(F28&lt;'使い方'!$B$3,"通知期限超過","原本条件の連絡確認待ち"),IF(O28&gt;F28,"期限後連絡・要確認",IF(OR(Q28="",R28="",P28=""),"完了確認待ち",IF(AND(L28="終了",T28&lt;&gt;"対象外"),"次回区分要確認",IF(AND(L28="継続",OR(T28&lt;&gt;"確定",S28="",S28&lt;=F28)),"次回期限要確認","今回連絡完了"))))))))))))))))</x:f>
      </x:c>
      <x:c r="V28" s="46"/>
      <x:c r="W28" s="48"/>
      <x:c r="X28" s="46"/>
      <x:c r="Y28" s="46"/>
    </x:row>
    <x:row r="29" ht="37" customHeight="1">
      <x:c r="A29" s="46"/>
      <x:c r="B29" s="46"/>
      <x:c r="C29" s="46"/>
      <x:c r="D29" s="48"/>
      <x:c r="E29" s="48"/>
      <x:c r="F29" s="48"/>
      <x:c r="G29" s="46"/>
      <x:c r="H29" s="50"/>
      <x:c r="I29" s="53" t="str">
        <x:f>IF(OR(A29="",G29&lt;&gt;"確定",F29="",H29="",H29&lt;0,H29&lt;&gt;INT(H29)),"",F29-H29)</x:f>
      </x:c>
      <x:c r="J29" s="46"/>
      <x:c r="K29" s="46"/>
      <x:c r="L29" s="46"/>
      <x:c r="M29" s="48"/>
      <x:c r="N29" s="48"/>
      <x:c r="O29" s="48"/>
      <x:c r="P29" s="46"/>
      <x:c r="Q29" s="48"/>
      <x:c r="R29" s="46"/>
      <x:c r="S29" s="48"/>
      <x:c r="T29" s="46"/>
      <x:c r="U29" s="57" t="str">
        <x:f>IF(A29="","",IF(G29="対象外","対象外・別管理",IF(G29&lt;&gt;"確定","原本要確認",IF(F29="","入力要確認",IF(I29="","判断期限要設定",IF(OR(M29&gt;'使い方'!$B$3,N29&gt;'使い方'!$B$3,O29&gt;'使い方'!$B$3,Q29&gt;'使い方'!$B$3),"未来実績・要確認",IF(OR(AND(N29&lt;&gt;"",M29&lt;&gt;"",N29&lt;M29),AND(O29&lt;&gt;"",N29&lt;&gt;"",O29&lt;N29),AND(Q29&lt;&gt;"",O29&lt;&gt;"",Q29&lt;O29)),"日時順序要確認",IF(OR(L29="",AND(L29&lt;&gt;"未判断",L29&lt;&gt;"継続",L29&lt;&gt;"終了")),"判断内容要確認",IF(L29="未判断",IF(F29&lt;'使い方'!$B$3,"通知期限超過",IF(I29&lt;'使い方'!$B$3,"判断期限超過",IF(I29='使い方'!$B$3,"判断期限当日","判断待ち"))),IF(AND(L29&lt;&gt;"未判断",M29=""),"判断記録要確認",IF(N29="",IF(F29&lt;'使い方'!$B$3,"通知期限超過","送信待ち"),IF(O29="",IF(F29&lt;'使い方'!$B$3,"通知期限超過","原本条件の連絡確認待ち"),IF(O29&gt;F29,"期限後連絡・要確認",IF(OR(Q29="",R29="",P29=""),"完了確認待ち",IF(AND(L29="終了",T29&lt;&gt;"対象外"),"次回区分要確認",IF(AND(L29="継続",OR(T29&lt;&gt;"確定",S29="",S29&lt;=F29)),"次回期限要確認","今回連絡完了"))))))))))))))))</x:f>
      </x:c>
      <x:c r="V29" s="46"/>
      <x:c r="W29" s="48"/>
      <x:c r="X29" s="46"/>
      <x:c r="Y29" s="46"/>
    </x:row>
    <x:row r="30" ht="37" customHeight="1">
      <x:c r="A30" s="46"/>
      <x:c r="B30" s="46"/>
      <x:c r="C30" s="46"/>
      <x:c r="D30" s="48"/>
      <x:c r="E30" s="48"/>
      <x:c r="F30" s="48"/>
      <x:c r="G30" s="46"/>
      <x:c r="H30" s="50"/>
      <x:c r="I30" s="53" t="str">
        <x:f>IF(OR(A30="",G30&lt;&gt;"確定",F30="",H30="",H30&lt;0,H30&lt;&gt;INT(H30)),"",F30-H30)</x:f>
      </x:c>
      <x:c r="J30" s="46"/>
      <x:c r="K30" s="46"/>
      <x:c r="L30" s="46"/>
      <x:c r="M30" s="48"/>
      <x:c r="N30" s="48"/>
      <x:c r="O30" s="48"/>
      <x:c r="P30" s="46"/>
      <x:c r="Q30" s="48"/>
      <x:c r="R30" s="46"/>
      <x:c r="S30" s="48"/>
      <x:c r="T30" s="46"/>
      <x:c r="U30" s="57" t="str">
        <x:f>IF(A30="","",IF(G30="対象外","対象外・別管理",IF(G30&lt;&gt;"確定","原本要確認",IF(F30="","入力要確認",IF(I30="","判断期限要設定",IF(OR(M30&gt;'使い方'!$B$3,N30&gt;'使い方'!$B$3,O30&gt;'使い方'!$B$3,Q30&gt;'使い方'!$B$3),"未来実績・要確認",IF(OR(AND(N30&lt;&gt;"",M30&lt;&gt;"",N30&lt;M30),AND(O30&lt;&gt;"",N30&lt;&gt;"",O30&lt;N30),AND(Q30&lt;&gt;"",O30&lt;&gt;"",Q30&lt;O30)),"日時順序要確認",IF(OR(L30="",AND(L30&lt;&gt;"未判断",L30&lt;&gt;"継続",L30&lt;&gt;"終了")),"判断内容要確認",IF(L30="未判断",IF(F30&lt;'使い方'!$B$3,"通知期限超過",IF(I30&lt;'使い方'!$B$3,"判断期限超過",IF(I30='使い方'!$B$3,"判断期限当日","判断待ち"))),IF(AND(L30&lt;&gt;"未判断",M30=""),"判断記録要確認",IF(N30="",IF(F30&lt;'使い方'!$B$3,"通知期限超過","送信待ち"),IF(O30="",IF(F30&lt;'使い方'!$B$3,"通知期限超過","原本条件の連絡確認待ち"),IF(O30&gt;F30,"期限後連絡・要確認",IF(OR(Q30="",R30="",P30=""),"完了確認待ち",IF(AND(L30="終了",T30&lt;&gt;"対象外"),"次回区分要確認",IF(AND(L30="継続",OR(T30&lt;&gt;"確定",S30="",S30&lt;=F30)),"次回期限要確認","今回連絡完了"))))))))))))))))</x:f>
      </x:c>
      <x:c r="V30" s="46"/>
      <x:c r="W30" s="48"/>
      <x:c r="X30" s="46"/>
      <x:c r="Y30" s="46"/>
    </x:row>
    <x:row r="31" ht="37" customHeight="1">
      <x:c r="A31" s="46"/>
      <x:c r="B31" s="46"/>
      <x:c r="C31" s="46"/>
      <x:c r="D31" s="48"/>
      <x:c r="E31" s="48"/>
      <x:c r="F31" s="48"/>
      <x:c r="G31" s="46"/>
      <x:c r="H31" s="50"/>
      <x:c r="I31" s="53" t="str">
        <x:f>IF(OR(A31="",G31&lt;&gt;"確定",F31="",H31="",H31&lt;0,H31&lt;&gt;INT(H31)),"",F31-H31)</x:f>
      </x:c>
      <x:c r="J31" s="46"/>
      <x:c r="K31" s="46"/>
      <x:c r="L31" s="46"/>
      <x:c r="M31" s="48"/>
      <x:c r="N31" s="48"/>
      <x:c r="O31" s="48"/>
      <x:c r="P31" s="46"/>
      <x:c r="Q31" s="48"/>
      <x:c r="R31" s="46"/>
      <x:c r="S31" s="48"/>
      <x:c r="T31" s="46"/>
      <x:c r="U31" s="57" t="str">
        <x:f>IF(A31="","",IF(G31="対象外","対象外・別管理",IF(G31&lt;&gt;"確定","原本要確認",IF(F31="","入力要確認",IF(I31="","判断期限要設定",IF(OR(M31&gt;'使い方'!$B$3,N31&gt;'使い方'!$B$3,O31&gt;'使い方'!$B$3,Q31&gt;'使い方'!$B$3),"未来実績・要確認",IF(OR(AND(N31&lt;&gt;"",M31&lt;&gt;"",N31&lt;M31),AND(O31&lt;&gt;"",N31&lt;&gt;"",O31&lt;N31),AND(Q31&lt;&gt;"",O31&lt;&gt;"",Q31&lt;O31)),"日時順序要確認",IF(OR(L31="",AND(L31&lt;&gt;"未判断",L31&lt;&gt;"継続",L31&lt;&gt;"終了")),"判断内容要確認",IF(L31="未判断",IF(F31&lt;'使い方'!$B$3,"通知期限超過",IF(I31&lt;'使い方'!$B$3,"判断期限超過",IF(I31='使い方'!$B$3,"判断期限当日","判断待ち"))),IF(AND(L31&lt;&gt;"未判断",M31=""),"判断記録要確認",IF(N31="",IF(F31&lt;'使い方'!$B$3,"通知期限超過","送信待ち"),IF(O31="",IF(F31&lt;'使い方'!$B$3,"通知期限超過","原本条件の連絡確認待ち"),IF(O31&gt;F31,"期限後連絡・要確認",IF(OR(Q31="",R31="",P31=""),"完了確認待ち",IF(AND(L31="終了",T31&lt;&gt;"対象外"),"次回区分要確認",IF(AND(L31="継続",OR(T31&lt;&gt;"確定",S31="",S31&lt;=F31)),"次回期限要確認","今回連絡完了"))))))))))))))))</x:f>
      </x:c>
      <x:c r="V31" s="46"/>
      <x:c r="W31" s="48"/>
      <x:c r="X31" s="46"/>
      <x:c r="Y31" s="46"/>
    </x:row>
    <x:row r="32" ht="37" customHeight="1">
      <x:c r="A32" s="46"/>
      <x:c r="B32" s="46"/>
      <x:c r="C32" s="46"/>
      <x:c r="D32" s="48"/>
      <x:c r="E32" s="48"/>
      <x:c r="F32" s="48"/>
      <x:c r="G32" s="46"/>
      <x:c r="H32" s="50"/>
      <x:c r="I32" s="53" t="str">
        <x:f>IF(OR(A32="",G32&lt;&gt;"確定",F32="",H32="",H32&lt;0,H32&lt;&gt;INT(H32)),"",F32-H32)</x:f>
      </x:c>
      <x:c r="J32" s="46"/>
      <x:c r="K32" s="46"/>
      <x:c r="L32" s="46"/>
      <x:c r="M32" s="48"/>
      <x:c r="N32" s="48"/>
      <x:c r="O32" s="48"/>
      <x:c r="P32" s="46"/>
      <x:c r="Q32" s="48"/>
      <x:c r="R32" s="46"/>
      <x:c r="S32" s="48"/>
      <x:c r="T32" s="46"/>
      <x:c r="U32" s="57" t="str">
        <x:f>IF(A32="","",IF(G32="対象外","対象外・別管理",IF(G32&lt;&gt;"確定","原本要確認",IF(F32="","入力要確認",IF(I32="","判断期限要設定",IF(OR(M32&gt;'使い方'!$B$3,N32&gt;'使い方'!$B$3,O32&gt;'使い方'!$B$3,Q32&gt;'使い方'!$B$3),"未来実績・要確認",IF(OR(AND(N32&lt;&gt;"",M32&lt;&gt;"",N32&lt;M32),AND(O32&lt;&gt;"",N32&lt;&gt;"",O32&lt;N32),AND(Q32&lt;&gt;"",O32&lt;&gt;"",Q32&lt;O32)),"日時順序要確認",IF(OR(L32="",AND(L32&lt;&gt;"未判断",L32&lt;&gt;"継続",L32&lt;&gt;"終了")),"判断内容要確認",IF(L32="未判断",IF(F32&lt;'使い方'!$B$3,"通知期限超過",IF(I32&lt;'使い方'!$B$3,"判断期限超過",IF(I32='使い方'!$B$3,"判断期限当日","判断待ち"))),IF(AND(L32&lt;&gt;"未判断",M32=""),"判断記録要確認",IF(N32="",IF(F32&lt;'使い方'!$B$3,"通知期限超過","送信待ち"),IF(O32="",IF(F32&lt;'使い方'!$B$3,"通知期限超過","原本条件の連絡確認待ち"),IF(O32&gt;F32,"期限後連絡・要確認",IF(OR(Q32="",R32="",P32=""),"完了確認待ち",IF(AND(L32="終了",T32&lt;&gt;"対象外"),"次回区分要確認",IF(AND(L32="継続",OR(T32&lt;&gt;"確定",S32="",S32&lt;=F32)),"次回期限要確認","今回連絡完了"))))))))))))))))</x:f>
      </x:c>
      <x:c r="V32" s="46"/>
      <x:c r="W32" s="48"/>
      <x:c r="X32" s="46"/>
      <x:c r="Y32" s="46"/>
    </x:row>
    <x:row r="33" ht="37" customHeight="1">
      <x:c r="A33" s="46"/>
      <x:c r="B33" s="46"/>
      <x:c r="C33" s="46"/>
      <x:c r="D33" s="48"/>
      <x:c r="E33" s="48"/>
      <x:c r="F33" s="48"/>
      <x:c r="G33" s="46"/>
      <x:c r="H33" s="50"/>
      <x:c r="I33" s="53" t="str">
        <x:f>IF(OR(A33="",G33&lt;&gt;"確定",F33="",H33="",H33&lt;0,H33&lt;&gt;INT(H33)),"",F33-H33)</x:f>
      </x:c>
      <x:c r="J33" s="46"/>
      <x:c r="K33" s="46"/>
      <x:c r="L33" s="46"/>
      <x:c r="M33" s="48"/>
      <x:c r="N33" s="48"/>
      <x:c r="O33" s="48"/>
      <x:c r="P33" s="46"/>
      <x:c r="Q33" s="48"/>
      <x:c r="R33" s="46"/>
      <x:c r="S33" s="48"/>
      <x:c r="T33" s="46"/>
      <x:c r="U33" s="57" t="str">
        <x:f>IF(A33="","",IF(G33="対象外","対象外・別管理",IF(G33&lt;&gt;"確定","原本要確認",IF(F33="","入力要確認",IF(I33="","判断期限要設定",IF(OR(M33&gt;'使い方'!$B$3,N33&gt;'使い方'!$B$3,O33&gt;'使い方'!$B$3,Q33&gt;'使い方'!$B$3),"未来実績・要確認",IF(OR(AND(N33&lt;&gt;"",M33&lt;&gt;"",N33&lt;M33),AND(O33&lt;&gt;"",N33&lt;&gt;"",O33&lt;N33),AND(Q33&lt;&gt;"",O33&lt;&gt;"",Q33&lt;O33)),"日時順序要確認",IF(OR(L33="",AND(L33&lt;&gt;"未判断",L33&lt;&gt;"継続",L33&lt;&gt;"終了")),"判断内容要確認",IF(L33="未判断",IF(F33&lt;'使い方'!$B$3,"通知期限超過",IF(I33&lt;'使い方'!$B$3,"判断期限超過",IF(I33='使い方'!$B$3,"判断期限当日","判断待ち"))),IF(AND(L33&lt;&gt;"未判断",M33=""),"判断記録要確認",IF(N33="",IF(F33&lt;'使い方'!$B$3,"通知期限超過","送信待ち"),IF(O33="",IF(F33&lt;'使い方'!$B$3,"通知期限超過","原本条件の連絡確認待ち"),IF(O33&gt;F33,"期限後連絡・要確認",IF(OR(Q33="",R33="",P33=""),"完了確認待ち",IF(AND(L33="終了",T33&lt;&gt;"対象外"),"次回区分要確認",IF(AND(L33="継続",OR(T33&lt;&gt;"確定",S33="",S33&lt;=F33)),"次回期限要確認","今回連絡完了"))))))))))))))))</x:f>
      </x:c>
      <x:c r="V33" s="46"/>
      <x:c r="W33" s="48"/>
      <x:c r="X33" s="46"/>
      <x:c r="Y33" s="46"/>
    </x:row>
    <x:row r="34" ht="37" customHeight="1">
      <x:c r="A34" s="46"/>
      <x:c r="B34" s="46"/>
      <x:c r="C34" s="46"/>
      <x:c r="D34" s="48"/>
      <x:c r="E34" s="48"/>
      <x:c r="F34" s="48"/>
      <x:c r="G34" s="46"/>
      <x:c r="H34" s="50"/>
      <x:c r="I34" s="53" t="str">
        <x:f>IF(OR(A34="",G34&lt;&gt;"確定",F34="",H34="",H34&lt;0,H34&lt;&gt;INT(H34)),"",F34-H34)</x:f>
      </x:c>
      <x:c r="J34" s="46"/>
      <x:c r="K34" s="46"/>
      <x:c r="L34" s="46"/>
      <x:c r="M34" s="48"/>
      <x:c r="N34" s="48"/>
      <x:c r="O34" s="48"/>
      <x:c r="P34" s="46"/>
      <x:c r="Q34" s="48"/>
      <x:c r="R34" s="46"/>
      <x:c r="S34" s="48"/>
      <x:c r="T34" s="46"/>
      <x:c r="U34" s="57" t="str">
        <x:f>IF(A34="","",IF(G34="対象外","対象外・別管理",IF(G34&lt;&gt;"確定","原本要確認",IF(F34="","入力要確認",IF(I34="","判断期限要設定",IF(OR(M34&gt;'使い方'!$B$3,N34&gt;'使い方'!$B$3,O34&gt;'使い方'!$B$3,Q34&gt;'使い方'!$B$3),"未来実績・要確認",IF(OR(AND(N34&lt;&gt;"",M34&lt;&gt;"",N34&lt;M34),AND(O34&lt;&gt;"",N34&lt;&gt;"",O34&lt;N34),AND(Q34&lt;&gt;"",O34&lt;&gt;"",Q34&lt;O34)),"日時順序要確認",IF(OR(L34="",AND(L34&lt;&gt;"未判断",L34&lt;&gt;"継続",L34&lt;&gt;"終了")),"判断内容要確認",IF(L34="未判断",IF(F34&lt;'使い方'!$B$3,"通知期限超過",IF(I34&lt;'使い方'!$B$3,"判断期限超過",IF(I34='使い方'!$B$3,"判断期限当日","判断待ち"))),IF(AND(L34&lt;&gt;"未判断",M34=""),"判断記録要確認",IF(N34="",IF(F34&lt;'使い方'!$B$3,"通知期限超過","送信待ち"),IF(O34="",IF(F34&lt;'使い方'!$B$3,"通知期限超過","原本条件の連絡確認待ち"),IF(O34&gt;F34,"期限後連絡・要確認",IF(OR(Q34="",R34="",P34=""),"完了確認待ち",IF(AND(L34="終了",T34&lt;&gt;"対象外"),"次回区分要確認",IF(AND(L34="継続",OR(T34&lt;&gt;"確定",S34="",S34&lt;=F34)),"次回期限要確認","今回連絡完了"))))))))))))))))</x:f>
      </x:c>
      <x:c r="V34" s="46"/>
      <x:c r="W34" s="48"/>
      <x:c r="X34" s="46"/>
      <x:c r="Y34" s="46"/>
    </x:row>
    <x:row r="35" ht="37" customHeight="1">
      <x:c r="A35" s="46"/>
      <x:c r="B35" s="46"/>
      <x:c r="C35" s="46"/>
      <x:c r="D35" s="48"/>
      <x:c r="E35" s="48"/>
      <x:c r="F35" s="48"/>
      <x:c r="G35" s="46"/>
      <x:c r="H35" s="50"/>
      <x:c r="I35" s="53" t="str">
        <x:f>IF(OR(A35="",G35&lt;&gt;"確定",F35="",H35="",H35&lt;0,H35&lt;&gt;INT(H35)),"",F35-H35)</x:f>
      </x:c>
      <x:c r="J35" s="46"/>
      <x:c r="K35" s="46"/>
      <x:c r="L35" s="46"/>
      <x:c r="M35" s="48"/>
      <x:c r="N35" s="48"/>
      <x:c r="O35" s="48"/>
      <x:c r="P35" s="46"/>
      <x:c r="Q35" s="48"/>
      <x:c r="R35" s="46"/>
      <x:c r="S35" s="48"/>
      <x:c r="T35" s="46"/>
      <x:c r="U35" s="57" t="str">
        <x:f>IF(A35="","",IF(G35="対象外","対象外・別管理",IF(G35&lt;&gt;"確定","原本要確認",IF(F35="","入力要確認",IF(I35="","判断期限要設定",IF(OR(M35&gt;'使い方'!$B$3,N35&gt;'使い方'!$B$3,O35&gt;'使い方'!$B$3,Q35&gt;'使い方'!$B$3),"未来実績・要確認",IF(OR(AND(N35&lt;&gt;"",M35&lt;&gt;"",N35&lt;M35),AND(O35&lt;&gt;"",N35&lt;&gt;"",O35&lt;N35),AND(Q35&lt;&gt;"",O35&lt;&gt;"",Q35&lt;O35)),"日時順序要確認",IF(OR(L35="",AND(L35&lt;&gt;"未判断",L35&lt;&gt;"継続",L35&lt;&gt;"終了")),"判断内容要確認",IF(L35="未判断",IF(F35&lt;'使い方'!$B$3,"通知期限超過",IF(I35&lt;'使い方'!$B$3,"判断期限超過",IF(I35='使い方'!$B$3,"判断期限当日","判断待ち"))),IF(AND(L35&lt;&gt;"未判断",M35=""),"判断記録要確認",IF(N35="",IF(F35&lt;'使い方'!$B$3,"通知期限超過","送信待ち"),IF(O35="",IF(F35&lt;'使い方'!$B$3,"通知期限超過","原本条件の連絡確認待ち"),IF(O35&gt;F35,"期限後連絡・要確認",IF(OR(Q35="",R35="",P35=""),"完了確認待ち",IF(AND(L35="終了",T35&lt;&gt;"対象外"),"次回区分要確認",IF(AND(L35="継続",OR(T35&lt;&gt;"確定",S35="",S35&lt;=F35)),"次回期限要確認","今回連絡完了"))))))))))))))))</x:f>
      </x:c>
      <x:c r="V35" s="46"/>
      <x:c r="W35" s="48"/>
      <x:c r="X35" s="46"/>
      <x:c r="Y35" s="46"/>
    </x:row>
    <x:row r="36" ht="37" customHeight="1">
      <x:c r="A36" s="46"/>
      <x:c r="B36" s="46"/>
      <x:c r="C36" s="46"/>
      <x:c r="D36" s="48"/>
      <x:c r="E36" s="48"/>
      <x:c r="F36" s="48"/>
      <x:c r="G36" s="46"/>
      <x:c r="H36" s="50"/>
      <x:c r="I36" s="53" t="str">
        <x:f>IF(OR(A36="",G36&lt;&gt;"確定",F36="",H36="",H36&lt;0,H36&lt;&gt;INT(H36)),"",F36-H36)</x:f>
      </x:c>
      <x:c r="J36" s="46"/>
      <x:c r="K36" s="46"/>
      <x:c r="L36" s="46"/>
      <x:c r="M36" s="48"/>
      <x:c r="N36" s="48"/>
      <x:c r="O36" s="48"/>
      <x:c r="P36" s="46"/>
      <x:c r="Q36" s="48"/>
      <x:c r="R36" s="46"/>
      <x:c r="S36" s="48"/>
      <x:c r="T36" s="46"/>
      <x:c r="U36" s="57" t="str">
        <x:f>IF(A36="","",IF(G36="対象外","対象外・別管理",IF(G36&lt;&gt;"確定","原本要確認",IF(F36="","入力要確認",IF(I36="","判断期限要設定",IF(OR(M36&gt;'使い方'!$B$3,N36&gt;'使い方'!$B$3,O36&gt;'使い方'!$B$3,Q36&gt;'使い方'!$B$3),"未来実績・要確認",IF(OR(AND(N36&lt;&gt;"",M36&lt;&gt;"",N36&lt;M36),AND(O36&lt;&gt;"",N36&lt;&gt;"",O36&lt;N36),AND(Q36&lt;&gt;"",O36&lt;&gt;"",Q36&lt;O36)),"日時順序要確認",IF(OR(L36="",AND(L36&lt;&gt;"未判断",L36&lt;&gt;"継続",L36&lt;&gt;"終了")),"判断内容要確認",IF(L36="未判断",IF(F36&lt;'使い方'!$B$3,"通知期限超過",IF(I36&lt;'使い方'!$B$3,"判断期限超過",IF(I36='使い方'!$B$3,"判断期限当日","判断待ち"))),IF(AND(L36&lt;&gt;"未判断",M36=""),"判断記録要確認",IF(N36="",IF(F36&lt;'使い方'!$B$3,"通知期限超過","送信待ち"),IF(O36="",IF(F36&lt;'使い方'!$B$3,"通知期限超過","原本条件の連絡確認待ち"),IF(O36&gt;F36,"期限後連絡・要確認",IF(OR(Q36="",R36="",P36=""),"完了確認待ち",IF(AND(L36="終了",T36&lt;&gt;"対象外"),"次回区分要確認",IF(AND(L36="継続",OR(T36&lt;&gt;"確定",S36="",S36&lt;=F36)),"次回期限要確認","今回連絡完了"))))))))))))))))</x:f>
      </x:c>
      <x:c r="V36" s="46"/>
      <x:c r="W36" s="48"/>
      <x:c r="X36" s="46"/>
      <x:c r="Y36" s="46"/>
    </x:row>
    <x:row r="37" ht="37" customHeight="1">
      <x:c r="A37" s="46"/>
      <x:c r="B37" s="46"/>
      <x:c r="C37" s="46"/>
      <x:c r="D37" s="48"/>
      <x:c r="E37" s="48"/>
      <x:c r="F37" s="48"/>
      <x:c r="G37" s="46"/>
      <x:c r="H37" s="50"/>
      <x:c r="I37" s="53" t="str">
        <x:f>IF(OR(A37="",G37&lt;&gt;"確定",F37="",H37="",H37&lt;0,H37&lt;&gt;INT(H37)),"",F37-H37)</x:f>
      </x:c>
      <x:c r="J37" s="46"/>
      <x:c r="K37" s="46"/>
      <x:c r="L37" s="46"/>
      <x:c r="M37" s="48"/>
      <x:c r="N37" s="48"/>
      <x:c r="O37" s="48"/>
      <x:c r="P37" s="46"/>
      <x:c r="Q37" s="48"/>
      <x:c r="R37" s="46"/>
      <x:c r="S37" s="48"/>
      <x:c r="T37" s="46"/>
      <x:c r="U37" s="57" t="str">
        <x:f>IF(A37="","",IF(G37="対象外","対象外・別管理",IF(G37&lt;&gt;"確定","原本要確認",IF(F37="","入力要確認",IF(I37="","判断期限要設定",IF(OR(M37&gt;'使い方'!$B$3,N37&gt;'使い方'!$B$3,O37&gt;'使い方'!$B$3,Q37&gt;'使い方'!$B$3),"未来実績・要確認",IF(OR(AND(N37&lt;&gt;"",M37&lt;&gt;"",N37&lt;M37),AND(O37&lt;&gt;"",N37&lt;&gt;"",O37&lt;N37),AND(Q37&lt;&gt;"",O37&lt;&gt;"",Q37&lt;O37)),"日時順序要確認",IF(OR(L37="",AND(L37&lt;&gt;"未判断",L37&lt;&gt;"継続",L37&lt;&gt;"終了")),"判断内容要確認",IF(L37="未判断",IF(F37&lt;'使い方'!$B$3,"通知期限超過",IF(I37&lt;'使い方'!$B$3,"判断期限超過",IF(I37='使い方'!$B$3,"判断期限当日","判断待ち"))),IF(AND(L37&lt;&gt;"未判断",M37=""),"判断記録要確認",IF(N37="",IF(F37&lt;'使い方'!$B$3,"通知期限超過","送信待ち"),IF(O37="",IF(F37&lt;'使い方'!$B$3,"通知期限超過","原本条件の連絡確認待ち"),IF(O37&gt;F37,"期限後連絡・要確認",IF(OR(Q37="",R37="",P37=""),"完了確認待ち",IF(AND(L37="終了",T37&lt;&gt;"対象外"),"次回区分要確認",IF(AND(L37="継続",OR(T37&lt;&gt;"確定",S37="",S37&lt;=F37)),"次回期限要確認","今回連絡完了"))))))))))))))))</x:f>
      </x:c>
      <x:c r="V37" s="46"/>
      <x:c r="W37" s="48"/>
      <x:c r="X37" s="46"/>
      <x:c r="Y37" s="46"/>
    </x:row>
    <x:row r="38" ht="37" customHeight="1">
      <x:c r="A38" s="46"/>
      <x:c r="B38" s="46"/>
      <x:c r="C38" s="46"/>
      <x:c r="D38" s="48"/>
      <x:c r="E38" s="48"/>
      <x:c r="F38" s="48"/>
      <x:c r="G38" s="46"/>
      <x:c r="H38" s="50"/>
      <x:c r="I38" s="53" t="str">
        <x:f>IF(OR(A38="",G38&lt;&gt;"確定",F38="",H38="",H38&lt;0,H38&lt;&gt;INT(H38)),"",F38-H38)</x:f>
      </x:c>
      <x:c r="J38" s="46"/>
      <x:c r="K38" s="46"/>
      <x:c r="L38" s="46"/>
      <x:c r="M38" s="48"/>
      <x:c r="N38" s="48"/>
      <x:c r="O38" s="48"/>
      <x:c r="P38" s="46"/>
      <x:c r="Q38" s="48"/>
      <x:c r="R38" s="46"/>
      <x:c r="S38" s="48"/>
      <x:c r="T38" s="46"/>
      <x:c r="U38" s="57" t="str">
        <x:f>IF(A38="","",IF(G38="対象外","対象外・別管理",IF(G38&lt;&gt;"確定","原本要確認",IF(F38="","入力要確認",IF(I38="","判断期限要設定",IF(OR(M38&gt;'使い方'!$B$3,N38&gt;'使い方'!$B$3,O38&gt;'使い方'!$B$3,Q38&gt;'使い方'!$B$3),"未来実績・要確認",IF(OR(AND(N38&lt;&gt;"",M38&lt;&gt;"",N38&lt;M38),AND(O38&lt;&gt;"",N38&lt;&gt;"",O38&lt;N38),AND(Q38&lt;&gt;"",O38&lt;&gt;"",Q38&lt;O38)),"日時順序要確認",IF(OR(L38="",AND(L38&lt;&gt;"未判断",L38&lt;&gt;"継続",L38&lt;&gt;"終了")),"判断内容要確認",IF(L38="未判断",IF(F38&lt;'使い方'!$B$3,"通知期限超過",IF(I38&lt;'使い方'!$B$3,"判断期限超過",IF(I38='使い方'!$B$3,"判断期限当日","判断待ち"))),IF(AND(L38&lt;&gt;"未判断",M38=""),"判断記録要確認",IF(N38="",IF(F38&lt;'使い方'!$B$3,"通知期限超過","送信待ち"),IF(O38="",IF(F38&lt;'使い方'!$B$3,"通知期限超過","原本条件の連絡確認待ち"),IF(O38&gt;F38,"期限後連絡・要確認",IF(OR(Q38="",R38="",P38=""),"完了確認待ち",IF(AND(L38="終了",T38&lt;&gt;"対象外"),"次回区分要確認",IF(AND(L38="継続",OR(T38&lt;&gt;"確定",S38="",S38&lt;=F38)),"次回期限要確認","今回連絡完了"))))))))))))))))</x:f>
      </x:c>
      <x:c r="V38" s="46"/>
      <x:c r="W38" s="48"/>
      <x:c r="X38" s="46"/>
      <x:c r="Y38" s="46"/>
    </x:row>
    <x:row r="39" ht="37" customHeight="1">
      <x:c r="A39" s="46"/>
      <x:c r="B39" s="46"/>
      <x:c r="C39" s="46"/>
      <x:c r="D39" s="48"/>
      <x:c r="E39" s="48"/>
      <x:c r="F39" s="48"/>
      <x:c r="G39" s="46"/>
      <x:c r="H39" s="50"/>
      <x:c r="I39" s="53" t="str">
        <x:f>IF(OR(A39="",G39&lt;&gt;"確定",F39="",H39="",H39&lt;0,H39&lt;&gt;INT(H39)),"",F39-H39)</x:f>
      </x:c>
      <x:c r="J39" s="46"/>
      <x:c r="K39" s="46"/>
      <x:c r="L39" s="46"/>
      <x:c r="M39" s="48"/>
      <x:c r="N39" s="48"/>
      <x:c r="O39" s="48"/>
      <x:c r="P39" s="46"/>
      <x:c r="Q39" s="48"/>
      <x:c r="R39" s="46"/>
      <x:c r="S39" s="48"/>
      <x:c r="T39" s="46"/>
      <x:c r="U39" s="57" t="str">
        <x:f>IF(A39="","",IF(G39="対象外","対象外・別管理",IF(G39&lt;&gt;"確定","原本要確認",IF(F39="","入力要確認",IF(I39="","判断期限要設定",IF(OR(M39&gt;'使い方'!$B$3,N39&gt;'使い方'!$B$3,O39&gt;'使い方'!$B$3,Q39&gt;'使い方'!$B$3),"未来実績・要確認",IF(OR(AND(N39&lt;&gt;"",M39&lt;&gt;"",N39&lt;M39),AND(O39&lt;&gt;"",N39&lt;&gt;"",O39&lt;N39),AND(Q39&lt;&gt;"",O39&lt;&gt;"",Q39&lt;O39)),"日時順序要確認",IF(OR(L39="",AND(L39&lt;&gt;"未判断",L39&lt;&gt;"継続",L39&lt;&gt;"終了")),"判断内容要確認",IF(L39="未判断",IF(F39&lt;'使い方'!$B$3,"通知期限超過",IF(I39&lt;'使い方'!$B$3,"判断期限超過",IF(I39='使い方'!$B$3,"判断期限当日","判断待ち"))),IF(AND(L39&lt;&gt;"未判断",M39=""),"判断記録要確認",IF(N39="",IF(F39&lt;'使い方'!$B$3,"通知期限超過","送信待ち"),IF(O39="",IF(F39&lt;'使い方'!$B$3,"通知期限超過","原本条件の連絡確認待ち"),IF(O39&gt;F39,"期限後連絡・要確認",IF(OR(Q39="",R39="",P39=""),"完了確認待ち",IF(AND(L39="終了",T39&lt;&gt;"対象外"),"次回区分要確認",IF(AND(L39="継続",OR(T39&lt;&gt;"確定",S39="",S39&lt;=F39)),"次回期限要確認","今回連絡完了"))))))))))))))))</x:f>
      </x:c>
      <x:c r="V39" s="46"/>
      <x:c r="W39" s="48"/>
      <x:c r="X39" s="46"/>
      <x:c r="Y39" s="46"/>
    </x:row>
    <x:row r="40" ht="37" customHeight="1">
      <x:c r="A40" s="46"/>
      <x:c r="B40" s="46"/>
      <x:c r="C40" s="46"/>
      <x:c r="D40" s="48"/>
      <x:c r="E40" s="48"/>
      <x:c r="F40" s="48"/>
      <x:c r="G40" s="46"/>
      <x:c r="H40" s="50"/>
      <x:c r="I40" s="53" t="str">
        <x:f>IF(OR(A40="",G40&lt;&gt;"確定",F40="",H40="",H40&lt;0,H40&lt;&gt;INT(H40)),"",F40-H40)</x:f>
      </x:c>
      <x:c r="J40" s="46"/>
      <x:c r="K40" s="46"/>
      <x:c r="L40" s="46"/>
      <x:c r="M40" s="48"/>
      <x:c r="N40" s="48"/>
      <x:c r="O40" s="48"/>
      <x:c r="P40" s="46"/>
      <x:c r="Q40" s="48"/>
      <x:c r="R40" s="46"/>
      <x:c r="S40" s="48"/>
      <x:c r="T40" s="46"/>
      <x:c r="U40" s="57" t="str">
        <x:f>IF(A40="","",IF(G40="対象外","対象外・別管理",IF(G40&lt;&gt;"確定","原本要確認",IF(F40="","入力要確認",IF(I40="","判断期限要設定",IF(OR(M40&gt;'使い方'!$B$3,N40&gt;'使い方'!$B$3,O40&gt;'使い方'!$B$3,Q40&gt;'使い方'!$B$3),"未来実績・要確認",IF(OR(AND(N40&lt;&gt;"",M40&lt;&gt;"",N40&lt;M40),AND(O40&lt;&gt;"",N40&lt;&gt;"",O40&lt;N40),AND(Q40&lt;&gt;"",O40&lt;&gt;"",Q40&lt;O40)),"日時順序要確認",IF(OR(L40="",AND(L40&lt;&gt;"未判断",L40&lt;&gt;"継続",L40&lt;&gt;"終了")),"判断内容要確認",IF(L40="未判断",IF(F40&lt;'使い方'!$B$3,"通知期限超過",IF(I40&lt;'使い方'!$B$3,"判断期限超過",IF(I40='使い方'!$B$3,"判断期限当日","判断待ち"))),IF(AND(L40&lt;&gt;"未判断",M40=""),"判断記録要確認",IF(N40="",IF(F40&lt;'使い方'!$B$3,"通知期限超過","送信待ち"),IF(O40="",IF(F40&lt;'使い方'!$B$3,"通知期限超過","原本条件の連絡確認待ち"),IF(O40&gt;F40,"期限後連絡・要確認",IF(OR(Q40="",R40="",P40=""),"完了確認待ち",IF(AND(L40="終了",T40&lt;&gt;"対象外"),"次回区分要確認",IF(AND(L40="継続",OR(T40&lt;&gt;"確定",S40="",S40&lt;=F40)),"次回期限要確認","今回連絡完了"))))))))))))))))</x:f>
      </x:c>
      <x:c r="V40" s="46"/>
      <x:c r="W40" s="48"/>
      <x:c r="X40" s="46"/>
      <x:c r="Y40" s="46"/>
    </x:row>
    <x:row r="41" ht="37" customHeight="1">
      <x:c r="A41" s="46"/>
      <x:c r="B41" s="46"/>
      <x:c r="C41" s="46"/>
      <x:c r="D41" s="48"/>
      <x:c r="E41" s="48"/>
      <x:c r="F41" s="48"/>
      <x:c r="G41" s="46"/>
      <x:c r="H41" s="50"/>
      <x:c r="I41" s="53" t="str">
        <x:f>IF(OR(A41="",G41&lt;&gt;"確定",F41="",H41="",H41&lt;0,H41&lt;&gt;INT(H41)),"",F41-H41)</x:f>
      </x:c>
      <x:c r="J41" s="46"/>
      <x:c r="K41" s="46"/>
      <x:c r="L41" s="46"/>
      <x:c r="M41" s="48"/>
      <x:c r="N41" s="48"/>
      <x:c r="O41" s="48"/>
      <x:c r="P41" s="46"/>
      <x:c r="Q41" s="48"/>
      <x:c r="R41" s="46"/>
      <x:c r="S41" s="48"/>
      <x:c r="T41" s="46"/>
      <x:c r="U41" s="57" t="str">
        <x:f>IF(A41="","",IF(G41="対象外","対象外・別管理",IF(G41&lt;&gt;"確定","原本要確認",IF(F41="","入力要確認",IF(I41="","判断期限要設定",IF(OR(M41&gt;'使い方'!$B$3,N41&gt;'使い方'!$B$3,O41&gt;'使い方'!$B$3,Q41&gt;'使い方'!$B$3),"未来実績・要確認",IF(OR(AND(N41&lt;&gt;"",M41&lt;&gt;"",N41&lt;M41),AND(O41&lt;&gt;"",N41&lt;&gt;"",O41&lt;N41),AND(Q41&lt;&gt;"",O41&lt;&gt;"",Q41&lt;O41)),"日時順序要確認",IF(OR(L41="",AND(L41&lt;&gt;"未判断",L41&lt;&gt;"継続",L41&lt;&gt;"終了")),"判断内容要確認",IF(L41="未判断",IF(F41&lt;'使い方'!$B$3,"通知期限超過",IF(I41&lt;'使い方'!$B$3,"判断期限超過",IF(I41='使い方'!$B$3,"判断期限当日","判断待ち"))),IF(AND(L41&lt;&gt;"未判断",M41=""),"判断記録要確認",IF(N41="",IF(F41&lt;'使い方'!$B$3,"通知期限超過","送信待ち"),IF(O41="",IF(F41&lt;'使い方'!$B$3,"通知期限超過","原本条件の連絡確認待ち"),IF(O41&gt;F41,"期限後連絡・要確認",IF(OR(Q41="",R41="",P41=""),"完了確認待ち",IF(AND(L41="終了",T41&lt;&gt;"対象外"),"次回区分要確認",IF(AND(L41="継続",OR(T41&lt;&gt;"確定",S41="",S41&lt;=F41)),"次回期限要確認","今回連絡完了"))))))))))))))))</x:f>
      </x:c>
      <x:c r="V41" s="46"/>
      <x:c r="W41" s="48"/>
      <x:c r="X41" s="46"/>
      <x:c r="Y41" s="46"/>
    </x:row>
    <x:row r="42" ht="37" customHeight="1">
      <x:c r="A42" s="46"/>
      <x:c r="B42" s="46"/>
      <x:c r="C42" s="46"/>
      <x:c r="D42" s="48"/>
      <x:c r="E42" s="48"/>
      <x:c r="F42" s="48"/>
      <x:c r="G42" s="46"/>
      <x:c r="H42" s="50"/>
      <x:c r="I42" s="53" t="str">
        <x:f>IF(OR(A42="",G42&lt;&gt;"確定",F42="",H42="",H42&lt;0,H42&lt;&gt;INT(H42)),"",F42-H42)</x:f>
      </x:c>
      <x:c r="J42" s="46"/>
      <x:c r="K42" s="46"/>
      <x:c r="L42" s="46"/>
      <x:c r="M42" s="48"/>
      <x:c r="N42" s="48"/>
      <x:c r="O42" s="48"/>
      <x:c r="P42" s="46"/>
      <x:c r="Q42" s="48"/>
      <x:c r="R42" s="46"/>
      <x:c r="S42" s="48"/>
      <x:c r="T42" s="46"/>
      <x:c r="U42" s="57" t="str">
        <x:f>IF(A42="","",IF(G42="対象外","対象外・別管理",IF(G42&lt;&gt;"確定","原本要確認",IF(F42="","入力要確認",IF(I42="","判断期限要設定",IF(OR(M42&gt;'使い方'!$B$3,N42&gt;'使い方'!$B$3,O42&gt;'使い方'!$B$3,Q42&gt;'使い方'!$B$3),"未来実績・要確認",IF(OR(AND(N42&lt;&gt;"",M42&lt;&gt;"",N42&lt;M42),AND(O42&lt;&gt;"",N42&lt;&gt;"",O42&lt;N42),AND(Q42&lt;&gt;"",O42&lt;&gt;"",Q42&lt;O42)),"日時順序要確認",IF(OR(L42="",AND(L42&lt;&gt;"未判断",L42&lt;&gt;"継続",L42&lt;&gt;"終了")),"判断内容要確認",IF(L42="未判断",IF(F42&lt;'使い方'!$B$3,"通知期限超過",IF(I42&lt;'使い方'!$B$3,"判断期限超過",IF(I42='使い方'!$B$3,"判断期限当日","判断待ち"))),IF(AND(L42&lt;&gt;"未判断",M42=""),"判断記録要確認",IF(N42="",IF(F42&lt;'使い方'!$B$3,"通知期限超過","送信待ち"),IF(O42="",IF(F42&lt;'使い方'!$B$3,"通知期限超過","原本条件の連絡確認待ち"),IF(O42&gt;F42,"期限後連絡・要確認",IF(OR(Q42="",R42="",P42=""),"完了確認待ち",IF(AND(L42="終了",T42&lt;&gt;"対象外"),"次回区分要確認",IF(AND(L42="継続",OR(T42&lt;&gt;"確定",S42="",S42&lt;=F42)),"次回期限要確認","今回連絡完了"))))))))))))))))</x:f>
      </x:c>
      <x:c r="V42" s="46"/>
      <x:c r="W42" s="48"/>
      <x:c r="X42" s="46"/>
      <x:c r="Y42" s="46"/>
    </x:row>
    <x:row r="43" ht="37" customHeight="1">
      <x:c r="A43" s="46"/>
      <x:c r="B43" s="46"/>
      <x:c r="C43" s="46"/>
      <x:c r="D43" s="48"/>
      <x:c r="E43" s="48"/>
      <x:c r="F43" s="48"/>
      <x:c r="G43" s="46"/>
      <x:c r="H43" s="50"/>
      <x:c r="I43" s="53" t="str">
        <x:f>IF(OR(A43="",G43&lt;&gt;"確定",F43="",H43="",H43&lt;0,H43&lt;&gt;INT(H43)),"",F43-H43)</x:f>
      </x:c>
      <x:c r="J43" s="46"/>
      <x:c r="K43" s="46"/>
      <x:c r="L43" s="46"/>
      <x:c r="M43" s="48"/>
      <x:c r="N43" s="48"/>
      <x:c r="O43" s="48"/>
      <x:c r="P43" s="46"/>
      <x:c r="Q43" s="48"/>
      <x:c r="R43" s="46"/>
      <x:c r="S43" s="48"/>
      <x:c r="T43" s="46"/>
      <x:c r="U43" s="57" t="str">
        <x:f>IF(A43="","",IF(G43="対象外","対象外・別管理",IF(G43&lt;&gt;"確定","原本要確認",IF(F43="","入力要確認",IF(I43="","判断期限要設定",IF(OR(M43&gt;'使い方'!$B$3,N43&gt;'使い方'!$B$3,O43&gt;'使い方'!$B$3,Q43&gt;'使い方'!$B$3),"未来実績・要確認",IF(OR(AND(N43&lt;&gt;"",M43&lt;&gt;"",N43&lt;M43),AND(O43&lt;&gt;"",N43&lt;&gt;"",O43&lt;N43),AND(Q43&lt;&gt;"",O43&lt;&gt;"",Q43&lt;O43)),"日時順序要確認",IF(OR(L43="",AND(L43&lt;&gt;"未判断",L43&lt;&gt;"継続",L43&lt;&gt;"終了")),"判断内容要確認",IF(L43="未判断",IF(F43&lt;'使い方'!$B$3,"通知期限超過",IF(I43&lt;'使い方'!$B$3,"判断期限超過",IF(I43='使い方'!$B$3,"判断期限当日","判断待ち"))),IF(AND(L43&lt;&gt;"未判断",M43=""),"判断記録要確認",IF(N43="",IF(F43&lt;'使い方'!$B$3,"通知期限超過","送信待ち"),IF(O43="",IF(F43&lt;'使い方'!$B$3,"通知期限超過","原本条件の連絡確認待ち"),IF(O43&gt;F43,"期限後連絡・要確認",IF(OR(Q43="",R43="",P43=""),"完了確認待ち",IF(AND(L43="終了",T43&lt;&gt;"対象外"),"次回区分要確認",IF(AND(L43="継続",OR(T43&lt;&gt;"確定",S43="",S43&lt;=F43)),"次回期限要確認","今回連絡完了"))))))))))))))))</x:f>
      </x:c>
      <x:c r="V43" s="46"/>
      <x:c r="W43" s="48"/>
      <x:c r="X43" s="46"/>
      <x:c r="Y43" s="46"/>
    </x:row>
    <x:row r="44" ht="37" customHeight="1">
      <x:c r="A44" s="46"/>
      <x:c r="B44" s="46"/>
      <x:c r="C44" s="46"/>
      <x:c r="D44" s="48"/>
      <x:c r="E44" s="48"/>
      <x:c r="F44" s="48"/>
      <x:c r="G44" s="46"/>
      <x:c r="H44" s="50"/>
      <x:c r="I44" s="53" t="str">
        <x:f>IF(OR(A44="",G44&lt;&gt;"確定",F44="",H44="",H44&lt;0,H44&lt;&gt;INT(H44)),"",F44-H44)</x:f>
      </x:c>
      <x:c r="J44" s="46"/>
      <x:c r="K44" s="46"/>
      <x:c r="L44" s="46"/>
      <x:c r="M44" s="48"/>
      <x:c r="N44" s="48"/>
      <x:c r="O44" s="48"/>
      <x:c r="P44" s="46"/>
      <x:c r="Q44" s="48"/>
      <x:c r="R44" s="46"/>
      <x:c r="S44" s="48"/>
      <x:c r="T44" s="46"/>
      <x:c r="U44" s="57" t="str">
        <x:f>IF(A44="","",IF(G44="対象外","対象外・別管理",IF(G44&lt;&gt;"確定","原本要確認",IF(F44="","入力要確認",IF(I44="","判断期限要設定",IF(OR(M44&gt;'使い方'!$B$3,N44&gt;'使い方'!$B$3,O44&gt;'使い方'!$B$3,Q44&gt;'使い方'!$B$3),"未来実績・要確認",IF(OR(AND(N44&lt;&gt;"",M44&lt;&gt;"",N44&lt;M44),AND(O44&lt;&gt;"",N44&lt;&gt;"",O44&lt;N44),AND(Q44&lt;&gt;"",O44&lt;&gt;"",Q44&lt;O44)),"日時順序要確認",IF(OR(L44="",AND(L44&lt;&gt;"未判断",L44&lt;&gt;"継続",L44&lt;&gt;"終了")),"判断内容要確認",IF(L44="未判断",IF(F44&lt;'使い方'!$B$3,"通知期限超過",IF(I44&lt;'使い方'!$B$3,"判断期限超過",IF(I44='使い方'!$B$3,"判断期限当日","判断待ち"))),IF(AND(L44&lt;&gt;"未判断",M44=""),"判断記録要確認",IF(N44="",IF(F44&lt;'使い方'!$B$3,"通知期限超過","送信待ち"),IF(O44="",IF(F44&lt;'使い方'!$B$3,"通知期限超過","原本条件の連絡確認待ち"),IF(O44&gt;F44,"期限後連絡・要確認",IF(OR(Q44="",R44="",P44=""),"完了確認待ち",IF(AND(L44="終了",T44&lt;&gt;"対象外"),"次回区分要確認",IF(AND(L44="継続",OR(T44&lt;&gt;"確定",S44="",S44&lt;=F44)),"次回期限要確認","今回連絡完了"))))))))))))))))</x:f>
      </x:c>
      <x:c r="V44" s="46"/>
      <x:c r="W44" s="48"/>
      <x:c r="X44" s="46"/>
      <x:c r="Y44" s="46"/>
    </x:row>
    <x:row r="45" ht="37" customHeight="1">
      <x:c r="A45" s="46"/>
      <x:c r="B45" s="46"/>
      <x:c r="C45" s="46"/>
      <x:c r="D45" s="48"/>
      <x:c r="E45" s="48"/>
      <x:c r="F45" s="48"/>
      <x:c r="G45" s="46"/>
      <x:c r="H45" s="50"/>
      <x:c r="I45" s="53" t="str">
        <x:f>IF(OR(A45="",G45&lt;&gt;"確定",F45="",H45="",H45&lt;0,H45&lt;&gt;INT(H45)),"",F45-H45)</x:f>
      </x:c>
      <x:c r="J45" s="46"/>
      <x:c r="K45" s="46"/>
      <x:c r="L45" s="46"/>
      <x:c r="M45" s="48"/>
      <x:c r="N45" s="48"/>
      <x:c r="O45" s="48"/>
      <x:c r="P45" s="46"/>
      <x:c r="Q45" s="48"/>
      <x:c r="R45" s="46"/>
      <x:c r="S45" s="48"/>
      <x:c r="T45" s="46"/>
      <x:c r="U45" s="57" t="str">
        <x:f>IF(A45="","",IF(G45="対象外","対象外・別管理",IF(G45&lt;&gt;"確定","原本要確認",IF(F45="","入力要確認",IF(I45="","判断期限要設定",IF(OR(M45&gt;'使い方'!$B$3,N45&gt;'使い方'!$B$3,O45&gt;'使い方'!$B$3,Q45&gt;'使い方'!$B$3),"未来実績・要確認",IF(OR(AND(N45&lt;&gt;"",M45&lt;&gt;"",N45&lt;M45),AND(O45&lt;&gt;"",N45&lt;&gt;"",O45&lt;N45),AND(Q45&lt;&gt;"",O45&lt;&gt;"",Q45&lt;O45)),"日時順序要確認",IF(OR(L45="",AND(L45&lt;&gt;"未判断",L45&lt;&gt;"継続",L45&lt;&gt;"終了")),"判断内容要確認",IF(L45="未判断",IF(F45&lt;'使い方'!$B$3,"通知期限超過",IF(I45&lt;'使い方'!$B$3,"判断期限超過",IF(I45='使い方'!$B$3,"判断期限当日","判断待ち"))),IF(AND(L45&lt;&gt;"未判断",M45=""),"判断記録要確認",IF(N45="",IF(F45&lt;'使い方'!$B$3,"通知期限超過","送信待ち"),IF(O45="",IF(F45&lt;'使い方'!$B$3,"通知期限超過","原本条件の連絡確認待ち"),IF(O45&gt;F45,"期限後連絡・要確認",IF(OR(Q45="",R45="",P45=""),"完了確認待ち",IF(AND(L45="終了",T45&lt;&gt;"対象外"),"次回区分要確認",IF(AND(L45="継続",OR(T45&lt;&gt;"確定",S45="",S45&lt;=F45)),"次回期限要確認","今回連絡完了"))))))))))))))))</x:f>
      </x:c>
      <x:c r="V45" s="46"/>
      <x:c r="W45" s="48"/>
      <x:c r="X45" s="46"/>
      <x:c r="Y45" s="46"/>
    </x:row>
    <x:row r="46" ht="37" customHeight="1">
      <x:c r="A46" s="46"/>
      <x:c r="B46" s="46"/>
      <x:c r="C46" s="46"/>
      <x:c r="D46" s="48"/>
      <x:c r="E46" s="48"/>
      <x:c r="F46" s="48"/>
      <x:c r="G46" s="46"/>
      <x:c r="H46" s="50"/>
      <x:c r="I46" s="53" t="str">
        <x:f>IF(OR(A46="",G46&lt;&gt;"確定",F46="",H46="",H46&lt;0,H46&lt;&gt;INT(H46)),"",F46-H46)</x:f>
      </x:c>
      <x:c r="J46" s="46"/>
      <x:c r="K46" s="46"/>
      <x:c r="L46" s="46"/>
      <x:c r="M46" s="48"/>
      <x:c r="N46" s="48"/>
      <x:c r="O46" s="48"/>
      <x:c r="P46" s="46"/>
      <x:c r="Q46" s="48"/>
      <x:c r="R46" s="46"/>
      <x:c r="S46" s="48"/>
      <x:c r="T46" s="46"/>
      <x:c r="U46" s="57" t="str">
        <x:f>IF(A46="","",IF(G46="対象外","対象外・別管理",IF(G46&lt;&gt;"確定","原本要確認",IF(F46="","入力要確認",IF(I46="","判断期限要設定",IF(OR(M46&gt;'使い方'!$B$3,N46&gt;'使い方'!$B$3,O46&gt;'使い方'!$B$3,Q46&gt;'使い方'!$B$3),"未来実績・要確認",IF(OR(AND(N46&lt;&gt;"",M46&lt;&gt;"",N46&lt;M46),AND(O46&lt;&gt;"",N46&lt;&gt;"",O46&lt;N46),AND(Q46&lt;&gt;"",O46&lt;&gt;"",Q46&lt;O46)),"日時順序要確認",IF(OR(L46="",AND(L46&lt;&gt;"未判断",L46&lt;&gt;"継続",L46&lt;&gt;"終了")),"判断内容要確認",IF(L46="未判断",IF(F46&lt;'使い方'!$B$3,"通知期限超過",IF(I46&lt;'使い方'!$B$3,"判断期限超過",IF(I46='使い方'!$B$3,"判断期限当日","判断待ち"))),IF(AND(L46&lt;&gt;"未判断",M46=""),"判断記録要確認",IF(N46="",IF(F46&lt;'使い方'!$B$3,"通知期限超過","送信待ち"),IF(O46="",IF(F46&lt;'使い方'!$B$3,"通知期限超過","原本条件の連絡確認待ち"),IF(O46&gt;F46,"期限後連絡・要確認",IF(OR(Q46="",R46="",P46=""),"完了確認待ち",IF(AND(L46="終了",T46&lt;&gt;"対象外"),"次回区分要確認",IF(AND(L46="継続",OR(T46&lt;&gt;"確定",S46="",S46&lt;=F46)),"次回期限要確認","今回連絡完了"))))))))))))))))</x:f>
      </x:c>
      <x:c r="V46" s="46"/>
      <x:c r="W46" s="48"/>
      <x:c r="X46" s="46"/>
      <x:c r="Y46" s="46"/>
    </x:row>
    <x:row r="47" ht="37" customHeight="1">
      <x:c r="A47" s="46"/>
      <x:c r="B47" s="46"/>
      <x:c r="C47" s="46"/>
      <x:c r="D47" s="48"/>
      <x:c r="E47" s="48"/>
      <x:c r="F47" s="48"/>
      <x:c r="G47" s="46"/>
      <x:c r="H47" s="50"/>
      <x:c r="I47" s="53" t="str">
        <x:f>IF(OR(A47="",G47&lt;&gt;"確定",F47="",H47="",H47&lt;0,H47&lt;&gt;INT(H47)),"",F47-H47)</x:f>
      </x:c>
      <x:c r="J47" s="46"/>
      <x:c r="K47" s="46"/>
      <x:c r="L47" s="46"/>
      <x:c r="M47" s="48"/>
      <x:c r="N47" s="48"/>
      <x:c r="O47" s="48"/>
      <x:c r="P47" s="46"/>
      <x:c r="Q47" s="48"/>
      <x:c r="R47" s="46"/>
      <x:c r="S47" s="48"/>
      <x:c r="T47" s="46"/>
      <x:c r="U47" s="57" t="str">
        <x:f>IF(A47="","",IF(G47="対象外","対象外・別管理",IF(G47&lt;&gt;"確定","原本要確認",IF(F47="","入力要確認",IF(I47="","判断期限要設定",IF(OR(M47&gt;'使い方'!$B$3,N47&gt;'使い方'!$B$3,O47&gt;'使い方'!$B$3,Q47&gt;'使い方'!$B$3),"未来実績・要確認",IF(OR(AND(N47&lt;&gt;"",M47&lt;&gt;"",N47&lt;M47),AND(O47&lt;&gt;"",N47&lt;&gt;"",O47&lt;N47),AND(Q47&lt;&gt;"",O47&lt;&gt;"",Q47&lt;O47)),"日時順序要確認",IF(OR(L47="",AND(L47&lt;&gt;"未判断",L47&lt;&gt;"継続",L47&lt;&gt;"終了")),"判断内容要確認",IF(L47="未判断",IF(F47&lt;'使い方'!$B$3,"通知期限超過",IF(I47&lt;'使い方'!$B$3,"判断期限超過",IF(I47='使い方'!$B$3,"判断期限当日","判断待ち"))),IF(AND(L47&lt;&gt;"未判断",M47=""),"判断記録要確認",IF(N47="",IF(F47&lt;'使い方'!$B$3,"通知期限超過","送信待ち"),IF(O47="",IF(F47&lt;'使い方'!$B$3,"通知期限超過","原本条件の連絡確認待ち"),IF(O47&gt;F47,"期限後連絡・要確認",IF(OR(Q47="",R47="",P47=""),"完了確認待ち",IF(AND(L47="終了",T47&lt;&gt;"対象外"),"次回区分要確認",IF(AND(L47="継続",OR(T47&lt;&gt;"確定",S47="",S47&lt;=F47)),"次回期限要確認","今回連絡完了"))))))))))))))))</x:f>
      </x:c>
      <x:c r="V47" s="46"/>
      <x:c r="W47" s="48"/>
      <x:c r="X47" s="46"/>
      <x:c r="Y47" s="46"/>
    </x:row>
    <x:row r="48" ht="37" customHeight="1">
      <x:c r="A48" s="46"/>
      <x:c r="B48" s="46"/>
      <x:c r="C48" s="46"/>
      <x:c r="D48" s="48"/>
      <x:c r="E48" s="48"/>
      <x:c r="F48" s="48"/>
      <x:c r="G48" s="46"/>
      <x:c r="H48" s="50"/>
      <x:c r="I48" s="53" t="str">
        <x:f>IF(OR(A48="",G48&lt;&gt;"確定",F48="",H48="",H48&lt;0,H48&lt;&gt;INT(H48)),"",F48-H48)</x:f>
      </x:c>
      <x:c r="J48" s="46"/>
      <x:c r="K48" s="46"/>
      <x:c r="L48" s="46"/>
      <x:c r="M48" s="48"/>
      <x:c r="N48" s="48"/>
      <x:c r="O48" s="48"/>
      <x:c r="P48" s="46"/>
      <x:c r="Q48" s="48"/>
      <x:c r="R48" s="46"/>
      <x:c r="S48" s="48"/>
      <x:c r="T48" s="46"/>
      <x:c r="U48" s="57" t="str">
        <x:f>IF(A48="","",IF(G48="対象外","対象外・別管理",IF(G48&lt;&gt;"確定","原本要確認",IF(F48="","入力要確認",IF(I48="","判断期限要設定",IF(OR(M48&gt;'使い方'!$B$3,N48&gt;'使い方'!$B$3,O48&gt;'使い方'!$B$3,Q48&gt;'使い方'!$B$3),"未来実績・要確認",IF(OR(AND(N48&lt;&gt;"",M48&lt;&gt;"",N48&lt;M48),AND(O48&lt;&gt;"",N48&lt;&gt;"",O48&lt;N48),AND(Q48&lt;&gt;"",O48&lt;&gt;"",Q48&lt;O48)),"日時順序要確認",IF(OR(L48="",AND(L48&lt;&gt;"未判断",L48&lt;&gt;"継続",L48&lt;&gt;"終了")),"判断内容要確認",IF(L48="未判断",IF(F48&lt;'使い方'!$B$3,"通知期限超過",IF(I48&lt;'使い方'!$B$3,"判断期限超過",IF(I48='使い方'!$B$3,"判断期限当日","判断待ち"))),IF(AND(L48&lt;&gt;"未判断",M48=""),"判断記録要確認",IF(N48="",IF(F48&lt;'使い方'!$B$3,"通知期限超過","送信待ち"),IF(O48="",IF(F48&lt;'使い方'!$B$3,"通知期限超過","原本条件の連絡確認待ち"),IF(O48&gt;F48,"期限後連絡・要確認",IF(OR(Q48="",R48="",P48=""),"完了確認待ち",IF(AND(L48="終了",T48&lt;&gt;"対象外"),"次回区分要確認",IF(AND(L48="継続",OR(T48&lt;&gt;"確定",S48="",S48&lt;=F48)),"次回期限要確認","今回連絡完了"))))))))))))))))</x:f>
      </x:c>
      <x:c r="V48" s="46"/>
      <x:c r="W48" s="48"/>
      <x:c r="X48" s="46"/>
      <x:c r="Y48" s="46"/>
    </x:row>
    <x:row r="49" ht="37" customHeight="1">
      <x:c r="A49" s="46"/>
      <x:c r="B49" s="46"/>
      <x:c r="C49" s="46"/>
      <x:c r="D49" s="48"/>
      <x:c r="E49" s="48"/>
      <x:c r="F49" s="48"/>
      <x:c r="G49" s="46"/>
      <x:c r="H49" s="50"/>
      <x:c r="I49" s="53" t="str">
        <x:f>IF(OR(A49="",G49&lt;&gt;"確定",F49="",H49="",H49&lt;0,H49&lt;&gt;INT(H49)),"",F49-H49)</x:f>
      </x:c>
      <x:c r="J49" s="46"/>
      <x:c r="K49" s="46"/>
      <x:c r="L49" s="46"/>
      <x:c r="M49" s="48"/>
      <x:c r="N49" s="48"/>
      <x:c r="O49" s="48"/>
      <x:c r="P49" s="46"/>
      <x:c r="Q49" s="48"/>
      <x:c r="R49" s="46"/>
      <x:c r="S49" s="48"/>
      <x:c r="T49" s="46"/>
      <x:c r="U49" s="57" t="str">
        <x:f>IF(A49="","",IF(G49="対象外","対象外・別管理",IF(G49&lt;&gt;"確定","原本要確認",IF(F49="","入力要確認",IF(I49="","判断期限要設定",IF(OR(M49&gt;'使い方'!$B$3,N49&gt;'使い方'!$B$3,O49&gt;'使い方'!$B$3,Q49&gt;'使い方'!$B$3),"未来実績・要確認",IF(OR(AND(N49&lt;&gt;"",M49&lt;&gt;"",N49&lt;M49),AND(O49&lt;&gt;"",N49&lt;&gt;"",O49&lt;N49),AND(Q49&lt;&gt;"",O49&lt;&gt;"",Q49&lt;O49)),"日時順序要確認",IF(OR(L49="",AND(L49&lt;&gt;"未判断",L49&lt;&gt;"継続",L49&lt;&gt;"終了")),"判断内容要確認",IF(L49="未判断",IF(F49&lt;'使い方'!$B$3,"通知期限超過",IF(I49&lt;'使い方'!$B$3,"判断期限超過",IF(I49='使い方'!$B$3,"判断期限当日","判断待ち"))),IF(AND(L49&lt;&gt;"未判断",M49=""),"判断記録要確認",IF(N49="",IF(F49&lt;'使い方'!$B$3,"通知期限超過","送信待ち"),IF(O49="",IF(F49&lt;'使い方'!$B$3,"通知期限超過","原本条件の連絡確認待ち"),IF(O49&gt;F49,"期限後連絡・要確認",IF(OR(Q49="",R49="",P49=""),"完了確認待ち",IF(AND(L49="終了",T49&lt;&gt;"対象外"),"次回区分要確認",IF(AND(L49="継続",OR(T49&lt;&gt;"確定",S49="",S49&lt;=F49)),"次回期限要確認","今回連絡完了"))))))))))))))))</x:f>
      </x:c>
      <x:c r="V49" s="46"/>
      <x:c r="W49" s="48"/>
      <x:c r="X49" s="46"/>
      <x:c r="Y49" s="46"/>
    </x:row>
    <x:row r="50" ht="37" customHeight="1">
      <x:c r="A50" s="46"/>
      <x:c r="B50" s="46"/>
      <x:c r="C50" s="46"/>
      <x:c r="D50" s="48"/>
      <x:c r="E50" s="48"/>
      <x:c r="F50" s="48"/>
      <x:c r="G50" s="46"/>
      <x:c r="H50" s="50"/>
      <x:c r="I50" s="53" t="str">
        <x:f>IF(OR(A50="",G50&lt;&gt;"確定",F50="",H50="",H50&lt;0,H50&lt;&gt;INT(H50)),"",F50-H50)</x:f>
      </x:c>
      <x:c r="J50" s="46"/>
      <x:c r="K50" s="46"/>
      <x:c r="L50" s="46"/>
      <x:c r="M50" s="48"/>
      <x:c r="N50" s="48"/>
      <x:c r="O50" s="48"/>
      <x:c r="P50" s="46"/>
      <x:c r="Q50" s="48"/>
      <x:c r="R50" s="46"/>
      <x:c r="S50" s="48"/>
      <x:c r="T50" s="46"/>
      <x:c r="U50" s="57" t="str">
        <x:f>IF(A50="","",IF(G50="対象外","対象外・別管理",IF(G50&lt;&gt;"確定","原本要確認",IF(F50="","入力要確認",IF(I50="","判断期限要設定",IF(OR(M50&gt;'使い方'!$B$3,N50&gt;'使い方'!$B$3,O50&gt;'使い方'!$B$3,Q50&gt;'使い方'!$B$3),"未来実績・要確認",IF(OR(AND(N50&lt;&gt;"",M50&lt;&gt;"",N50&lt;M50),AND(O50&lt;&gt;"",N50&lt;&gt;"",O50&lt;N50),AND(Q50&lt;&gt;"",O50&lt;&gt;"",Q50&lt;O50)),"日時順序要確認",IF(OR(L50="",AND(L50&lt;&gt;"未判断",L50&lt;&gt;"継続",L50&lt;&gt;"終了")),"判断内容要確認",IF(L50="未判断",IF(F50&lt;'使い方'!$B$3,"通知期限超過",IF(I50&lt;'使い方'!$B$3,"判断期限超過",IF(I50='使い方'!$B$3,"判断期限当日","判断待ち"))),IF(AND(L50&lt;&gt;"未判断",M50=""),"判断記録要確認",IF(N50="",IF(F50&lt;'使い方'!$B$3,"通知期限超過","送信待ち"),IF(O50="",IF(F50&lt;'使い方'!$B$3,"通知期限超過","原本条件の連絡確認待ち"),IF(O50&gt;F50,"期限後連絡・要確認",IF(OR(Q50="",R50="",P50=""),"完了確認待ち",IF(AND(L50="終了",T50&lt;&gt;"対象外"),"次回区分要確認",IF(AND(L50="継続",OR(T50&lt;&gt;"確定",S50="",S50&lt;=F50)),"次回期限要確認","今回連絡完了"))))))))))))))))</x:f>
      </x:c>
      <x:c r="V50" s="46"/>
      <x:c r="W50" s="48"/>
      <x:c r="X50" s="46"/>
      <x:c r="Y50" s="46"/>
    </x:row>
    <x:row r="51" ht="37" customHeight="1">
      <x:c r="A51" s="46"/>
      <x:c r="B51" s="46"/>
      <x:c r="C51" s="46"/>
      <x:c r="D51" s="48"/>
      <x:c r="E51" s="48"/>
      <x:c r="F51" s="48"/>
      <x:c r="G51" s="46"/>
      <x:c r="H51" s="50"/>
      <x:c r="I51" s="53" t="str">
        <x:f>IF(OR(A51="",G51&lt;&gt;"確定",F51="",H51="",H51&lt;0,H51&lt;&gt;INT(H51)),"",F51-H51)</x:f>
      </x:c>
      <x:c r="J51" s="46"/>
      <x:c r="K51" s="46"/>
      <x:c r="L51" s="46"/>
      <x:c r="M51" s="48"/>
      <x:c r="N51" s="48"/>
      <x:c r="O51" s="48"/>
      <x:c r="P51" s="46"/>
      <x:c r="Q51" s="48"/>
      <x:c r="R51" s="46"/>
      <x:c r="S51" s="48"/>
      <x:c r="T51" s="46"/>
      <x:c r="U51" s="57" t="str">
        <x:f>IF(A51="","",IF(G51="対象外","対象外・別管理",IF(G51&lt;&gt;"確定","原本要確認",IF(F51="","入力要確認",IF(I51="","判断期限要設定",IF(OR(M51&gt;'使い方'!$B$3,N51&gt;'使い方'!$B$3,O51&gt;'使い方'!$B$3,Q51&gt;'使い方'!$B$3),"未来実績・要確認",IF(OR(AND(N51&lt;&gt;"",M51&lt;&gt;"",N51&lt;M51),AND(O51&lt;&gt;"",N51&lt;&gt;"",O51&lt;N51),AND(Q51&lt;&gt;"",O51&lt;&gt;"",Q51&lt;O51)),"日時順序要確認",IF(OR(L51="",AND(L51&lt;&gt;"未判断",L51&lt;&gt;"継続",L51&lt;&gt;"終了")),"判断内容要確認",IF(L51="未判断",IF(F51&lt;'使い方'!$B$3,"通知期限超過",IF(I51&lt;'使い方'!$B$3,"判断期限超過",IF(I51='使い方'!$B$3,"判断期限当日","判断待ち"))),IF(AND(L51&lt;&gt;"未判断",M51=""),"判断記録要確認",IF(N51="",IF(F51&lt;'使い方'!$B$3,"通知期限超過","送信待ち"),IF(O51="",IF(F51&lt;'使い方'!$B$3,"通知期限超過","原本条件の連絡確認待ち"),IF(O51&gt;F51,"期限後連絡・要確認",IF(OR(Q51="",R51="",P51=""),"完了確認待ち",IF(AND(L51="終了",T51&lt;&gt;"対象外"),"次回区分要確認",IF(AND(L51="継続",OR(T51&lt;&gt;"確定",S51="",S51&lt;=F51)),"次回期限要確認","今回連絡完了"))))))))))))))))</x:f>
      </x:c>
      <x:c r="V51" s="46"/>
      <x:c r="W51" s="48"/>
      <x:c r="X51" s="46"/>
      <x:c r="Y51" s="46"/>
    </x:row>
    <x:row r="52" ht="37" customHeight="1">
      <x:c r="A52" s="46"/>
      <x:c r="B52" s="46"/>
      <x:c r="C52" s="46"/>
      <x:c r="D52" s="48"/>
      <x:c r="E52" s="48"/>
      <x:c r="F52" s="48"/>
      <x:c r="G52" s="46"/>
      <x:c r="H52" s="50"/>
      <x:c r="I52" s="53" t="str">
        <x:f>IF(OR(A52="",G52&lt;&gt;"確定",F52="",H52="",H52&lt;0,H52&lt;&gt;INT(H52)),"",F52-H52)</x:f>
      </x:c>
      <x:c r="J52" s="46"/>
      <x:c r="K52" s="46"/>
      <x:c r="L52" s="46"/>
      <x:c r="M52" s="48"/>
      <x:c r="N52" s="48"/>
      <x:c r="O52" s="48"/>
      <x:c r="P52" s="46"/>
      <x:c r="Q52" s="48"/>
      <x:c r="R52" s="46"/>
      <x:c r="S52" s="48"/>
      <x:c r="T52" s="46"/>
      <x:c r="U52" s="57" t="str">
        <x:f>IF(A52="","",IF(G52="対象外","対象外・別管理",IF(G52&lt;&gt;"確定","原本要確認",IF(F52="","入力要確認",IF(I52="","判断期限要設定",IF(OR(M52&gt;'使い方'!$B$3,N52&gt;'使い方'!$B$3,O52&gt;'使い方'!$B$3,Q52&gt;'使い方'!$B$3),"未来実績・要確認",IF(OR(AND(N52&lt;&gt;"",M52&lt;&gt;"",N52&lt;M52),AND(O52&lt;&gt;"",N52&lt;&gt;"",O52&lt;N52),AND(Q52&lt;&gt;"",O52&lt;&gt;"",Q52&lt;O52)),"日時順序要確認",IF(OR(L52="",AND(L52&lt;&gt;"未判断",L52&lt;&gt;"継続",L52&lt;&gt;"終了")),"判断内容要確認",IF(L52="未判断",IF(F52&lt;'使い方'!$B$3,"通知期限超過",IF(I52&lt;'使い方'!$B$3,"判断期限超過",IF(I52='使い方'!$B$3,"判断期限当日","判断待ち"))),IF(AND(L52&lt;&gt;"未判断",M52=""),"判断記録要確認",IF(N52="",IF(F52&lt;'使い方'!$B$3,"通知期限超過","送信待ち"),IF(O52="",IF(F52&lt;'使い方'!$B$3,"通知期限超過","原本条件の連絡確認待ち"),IF(O52&gt;F52,"期限後連絡・要確認",IF(OR(Q52="",R52="",P52=""),"完了確認待ち",IF(AND(L52="終了",T52&lt;&gt;"対象外"),"次回区分要確認",IF(AND(L52="継続",OR(T52&lt;&gt;"確定",S52="",S52&lt;=F52)),"次回期限要確認","今回連絡完了"))))))))))))))))</x:f>
      </x:c>
      <x:c r="V52" s="46"/>
      <x:c r="W52" s="48"/>
      <x:c r="X52" s="46"/>
      <x:c r="Y52" s="46"/>
    </x:row>
    <x:row r="53" ht="37" customHeight="1">
      <x:c r="A53" s="46"/>
      <x:c r="B53" s="46"/>
      <x:c r="C53" s="46"/>
      <x:c r="D53" s="48"/>
      <x:c r="E53" s="48"/>
      <x:c r="F53" s="48"/>
      <x:c r="G53" s="46"/>
      <x:c r="H53" s="50"/>
      <x:c r="I53" s="53" t="str">
        <x:f>IF(OR(A53="",G53&lt;&gt;"確定",F53="",H53="",H53&lt;0,H53&lt;&gt;INT(H53)),"",F53-H53)</x:f>
      </x:c>
      <x:c r="J53" s="46"/>
      <x:c r="K53" s="46"/>
      <x:c r="L53" s="46"/>
      <x:c r="M53" s="48"/>
      <x:c r="N53" s="48"/>
      <x:c r="O53" s="48"/>
      <x:c r="P53" s="46"/>
      <x:c r="Q53" s="48"/>
      <x:c r="R53" s="46"/>
      <x:c r="S53" s="48"/>
      <x:c r="T53" s="46"/>
      <x:c r="U53" s="57" t="str">
        <x:f>IF(A53="","",IF(G53="対象外","対象外・別管理",IF(G53&lt;&gt;"確定","原本要確認",IF(F53="","入力要確認",IF(I53="","判断期限要設定",IF(OR(M53&gt;'使い方'!$B$3,N53&gt;'使い方'!$B$3,O53&gt;'使い方'!$B$3,Q53&gt;'使い方'!$B$3),"未来実績・要確認",IF(OR(AND(N53&lt;&gt;"",M53&lt;&gt;"",N53&lt;M53),AND(O53&lt;&gt;"",N53&lt;&gt;"",O53&lt;N53),AND(Q53&lt;&gt;"",O53&lt;&gt;"",Q53&lt;O53)),"日時順序要確認",IF(OR(L53="",AND(L53&lt;&gt;"未判断",L53&lt;&gt;"継続",L53&lt;&gt;"終了")),"判断内容要確認",IF(L53="未判断",IF(F53&lt;'使い方'!$B$3,"通知期限超過",IF(I53&lt;'使い方'!$B$3,"判断期限超過",IF(I53='使い方'!$B$3,"判断期限当日","判断待ち"))),IF(AND(L53&lt;&gt;"未判断",M53=""),"判断記録要確認",IF(N53="",IF(F53&lt;'使い方'!$B$3,"通知期限超過","送信待ち"),IF(O53="",IF(F53&lt;'使い方'!$B$3,"通知期限超過","原本条件の連絡確認待ち"),IF(O53&gt;F53,"期限後連絡・要確認",IF(OR(Q53="",R53="",P53=""),"完了確認待ち",IF(AND(L53="終了",T53&lt;&gt;"対象外"),"次回区分要確認",IF(AND(L53="継続",OR(T53&lt;&gt;"確定",S53="",S53&lt;=F53)),"次回期限要確認","今回連絡完了"))))))))))))))))</x:f>
      </x:c>
      <x:c r="V53" s="46"/>
      <x:c r="W53" s="48"/>
      <x:c r="X53" s="46"/>
      <x:c r="Y53" s="46"/>
    </x:row>
    <x:row r="54" ht="37" customHeight="1">
      <x:c r="A54" s="46"/>
      <x:c r="B54" s="46"/>
      <x:c r="C54" s="46"/>
      <x:c r="D54" s="48"/>
      <x:c r="E54" s="48"/>
      <x:c r="F54" s="48"/>
      <x:c r="G54" s="46"/>
      <x:c r="H54" s="50"/>
      <x:c r="I54" s="53" t="str">
        <x:f>IF(OR(A54="",G54&lt;&gt;"確定",F54="",H54="",H54&lt;0,H54&lt;&gt;INT(H54)),"",F54-H54)</x:f>
      </x:c>
      <x:c r="J54" s="46"/>
      <x:c r="K54" s="46"/>
      <x:c r="L54" s="46"/>
      <x:c r="M54" s="48"/>
      <x:c r="N54" s="48"/>
      <x:c r="O54" s="48"/>
      <x:c r="P54" s="46"/>
      <x:c r="Q54" s="48"/>
      <x:c r="R54" s="46"/>
      <x:c r="S54" s="48"/>
      <x:c r="T54" s="46"/>
      <x:c r="U54" s="57" t="str">
        <x:f>IF(A54="","",IF(G54="対象外","対象外・別管理",IF(G54&lt;&gt;"確定","原本要確認",IF(F54="","入力要確認",IF(I54="","判断期限要設定",IF(OR(M54&gt;'使い方'!$B$3,N54&gt;'使い方'!$B$3,O54&gt;'使い方'!$B$3,Q54&gt;'使い方'!$B$3),"未来実績・要確認",IF(OR(AND(N54&lt;&gt;"",M54&lt;&gt;"",N54&lt;M54),AND(O54&lt;&gt;"",N54&lt;&gt;"",O54&lt;N54),AND(Q54&lt;&gt;"",O54&lt;&gt;"",Q54&lt;O54)),"日時順序要確認",IF(OR(L54="",AND(L54&lt;&gt;"未判断",L54&lt;&gt;"継続",L54&lt;&gt;"終了")),"判断内容要確認",IF(L54="未判断",IF(F54&lt;'使い方'!$B$3,"通知期限超過",IF(I54&lt;'使い方'!$B$3,"判断期限超過",IF(I54='使い方'!$B$3,"判断期限当日","判断待ち"))),IF(AND(L54&lt;&gt;"未判断",M54=""),"判断記録要確認",IF(N54="",IF(F54&lt;'使い方'!$B$3,"通知期限超過","送信待ち"),IF(O54="",IF(F54&lt;'使い方'!$B$3,"通知期限超過","原本条件の連絡確認待ち"),IF(O54&gt;F54,"期限後連絡・要確認",IF(OR(Q54="",R54="",P54=""),"完了確認待ち",IF(AND(L54="終了",T54&lt;&gt;"対象外"),"次回区分要確認",IF(AND(L54="継続",OR(T54&lt;&gt;"確定",S54="",S54&lt;=F54)),"次回期限要確認","今回連絡完了"))))))))))))))))</x:f>
      </x:c>
      <x:c r="V54" s="46"/>
      <x:c r="W54" s="48"/>
      <x:c r="X54" s="46"/>
      <x:c r="Y54" s="46"/>
    </x:row>
    <x:row r="55" ht="37" customHeight="1">
      <x:c r="A55" s="46"/>
      <x:c r="B55" s="46"/>
      <x:c r="C55" s="46"/>
      <x:c r="D55" s="48"/>
      <x:c r="E55" s="48"/>
      <x:c r="F55" s="48"/>
      <x:c r="G55" s="46"/>
      <x:c r="H55" s="50"/>
      <x:c r="I55" s="53" t="str">
        <x:f>IF(OR(A55="",G55&lt;&gt;"確定",F55="",H55="",H55&lt;0,H55&lt;&gt;INT(H55)),"",F55-H55)</x:f>
      </x:c>
      <x:c r="J55" s="46"/>
      <x:c r="K55" s="46"/>
      <x:c r="L55" s="46"/>
      <x:c r="M55" s="48"/>
      <x:c r="N55" s="48"/>
      <x:c r="O55" s="48"/>
      <x:c r="P55" s="46"/>
      <x:c r="Q55" s="48"/>
      <x:c r="R55" s="46"/>
      <x:c r="S55" s="48"/>
      <x:c r="T55" s="46"/>
      <x:c r="U55" s="57" t="str">
        <x:f>IF(A55="","",IF(G55="対象外","対象外・別管理",IF(G55&lt;&gt;"確定","原本要確認",IF(F55="","入力要確認",IF(I55="","判断期限要設定",IF(OR(M55&gt;'使い方'!$B$3,N55&gt;'使い方'!$B$3,O55&gt;'使い方'!$B$3,Q55&gt;'使い方'!$B$3),"未来実績・要確認",IF(OR(AND(N55&lt;&gt;"",M55&lt;&gt;"",N55&lt;M55),AND(O55&lt;&gt;"",N55&lt;&gt;"",O55&lt;N55),AND(Q55&lt;&gt;"",O55&lt;&gt;"",Q55&lt;O55)),"日時順序要確認",IF(OR(L55="",AND(L55&lt;&gt;"未判断",L55&lt;&gt;"継続",L55&lt;&gt;"終了")),"判断内容要確認",IF(L55="未判断",IF(F55&lt;'使い方'!$B$3,"通知期限超過",IF(I55&lt;'使い方'!$B$3,"判断期限超過",IF(I55='使い方'!$B$3,"判断期限当日","判断待ち"))),IF(AND(L55&lt;&gt;"未判断",M55=""),"判断記録要確認",IF(N55="",IF(F55&lt;'使い方'!$B$3,"通知期限超過","送信待ち"),IF(O55="",IF(F55&lt;'使い方'!$B$3,"通知期限超過","原本条件の連絡確認待ち"),IF(O55&gt;F55,"期限後連絡・要確認",IF(OR(Q55="",R55="",P55=""),"完了確認待ち",IF(AND(L55="終了",T55&lt;&gt;"対象外"),"次回区分要確認",IF(AND(L55="継続",OR(T55&lt;&gt;"確定",S55="",S55&lt;=F55)),"次回期限要確認","今回連絡完了"))))))))))))))))</x:f>
      </x:c>
      <x:c r="V55" s="46"/>
      <x:c r="W55" s="48"/>
      <x:c r="X55" s="46"/>
      <x:c r="Y55" s="46"/>
    </x:row>
    <x:row r="56">
      <x:c r="A56" s="12"/>
      <x:c r="B56" s="12"/>
      <x:c r="C56" s="12"/>
      <x:c r="D56" s="12"/>
      <x:c r="E56" s="12"/>
      <x:c r="F56" s="12"/>
      <x:c r="G56" s="12"/>
      <x:c r="H56" s="12"/>
      <x:c r="I56" s="12"/>
      <x:c r="J56" s="12"/>
      <x:c r="K56" s="12"/>
      <x:c r="L56" s="12"/>
      <x:c r="M56" s="12"/>
      <x:c r="N56" s="12"/>
      <x:c r="O56" s="12"/>
      <x:c r="P56" s="12"/>
      <x:c r="Q56" s="12"/>
      <x:c r="R56" s="12"/>
      <x:c r="S56" s="12"/>
      <x:c r="T56" s="12"/>
      <x:c r="U56" s="12"/>
      <x:c r="V56" s="12"/>
      <x:c r="W56" s="12"/>
      <x:c r="X56" s="12"/>
      <x:c r="Y56" s="12"/>
    </x:row>
    <x:row r="57">
      <x:c r="A57" s="12"/>
      <x:c r="B57" s="12"/>
      <x:c r="C57" s="12"/>
      <x:c r="D57" s="12"/>
      <x:c r="E57" s="12"/>
      <x:c r="F57" s="12"/>
      <x:c r="G57" s="12"/>
      <x:c r="H57" s="12"/>
      <x:c r="I57" s="12"/>
      <x:c r="J57" s="12"/>
      <x:c r="K57" s="12"/>
      <x:c r="L57" s="12"/>
      <x:c r="M57" s="12"/>
      <x:c r="N57" s="12"/>
      <x:c r="O57" s="12"/>
      <x:c r="P57" s="12"/>
      <x:c r="Q57" s="12"/>
      <x:c r="R57" s="12"/>
      <x:c r="S57" s="12"/>
      <x:c r="T57" s="12"/>
      <x:c r="U57" s="12"/>
      <x:c r="V57" s="12"/>
      <x:c r="W57" s="12"/>
      <x:c r="X57" s="12"/>
      <x:c r="Y57" s="12"/>
    </x:row>
    <x:row r="58">
      <x:c r="A58" s="12"/>
      <x:c r="B58" s="12"/>
      <x:c r="C58" s="12"/>
      <x:c r="D58" s="12"/>
      <x:c r="E58" s="12"/>
      <x:c r="F58" s="12"/>
      <x:c r="G58" s="12"/>
      <x:c r="H58" s="12"/>
      <x:c r="I58" s="12"/>
      <x:c r="J58" s="12"/>
      <x:c r="K58" s="12"/>
      <x:c r="L58" s="12"/>
      <x:c r="M58" s="12"/>
      <x:c r="N58" s="12"/>
      <x:c r="O58" s="12"/>
      <x:c r="P58" s="12"/>
      <x:c r="Q58" s="12"/>
      <x:c r="R58" s="12"/>
      <x:c r="S58" s="12"/>
      <x:c r="T58" s="12"/>
      <x:c r="U58" s="12"/>
      <x:c r="V58" s="12"/>
      <x:c r="W58" s="12"/>
      <x:c r="X58" s="12"/>
      <x:c r="Y58" s="12"/>
    </x:row>
    <x:row r="59">
      <x:c r="A59" s="12"/>
      <x:c r="B59" s="12"/>
      <x:c r="C59" s="12"/>
      <x:c r="D59" s="12"/>
      <x:c r="E59" s="12"/>
      <x:c r="F59" s="12"/>
      <x:c r="G59" s="12"/>
      <x:c r="H59" s="12"/>
      <x:c r="I59" s="12"/>
      <x:c r="J59" s="12"/>
      <x:c r="K59" s="12"/>
      <x:c r="L59" s="12"/>
      <x:c r="M59" s="12"/>
      <x:c r="N59" s="12"/>
      <x:c r="O59" s="12"/>
      <x:c r="P59" s="12"/>
      <x:c r="Q59" s="12"/>
      <x:c r="R59" s="12"/>
      <x:c r="S59" s="12"/>
      <x:c r="T59" s="12"/>
      <x:c r="U59" s="12"/>
      <x:c r="V59" s="12"/>
      <x:c r="W59" s="12"/>
      <x:c r="X59" s="12"/>
      <x:c r="Y59" s="12"/>
    </x:row>
    <x:row r="60">
      <x:c r="A60" s="12"/>
      <x:c r="B60" s="12"/>
      <x:c r="C60" s="12"/>
      <x:c r="D60" s="12"/>
      <x:c r="E60" s="12"/>
      <x:c r="F60" s="12"/>
      <x:c r="G60" s="12"/>
      <x:c r="H60" s="12"/>
      <x:c r="I60" s="12"/>
      <x:c r="J60" s="12"/>
      <x:c r="K60" s="12"/>
      <x:c r="L60" s="12"/>
      <x:c r="M60" s="12"/>
      <x:c r="N60" s="12"/>
      <x:c r="O60" s="12"/>
      <x:c r="P60" s="12"/>
      <x:c r="Q60" s="12"/>
      <x:c r="R60" s="12"/>
      <x:c r="S60" s="12"/>
      <x:c r="T60" s="12"/>
      <x:c r="U60" s="12"/>
      <x:c r="V60" s="12"/>
      <x:c r="W60" s="12"/>
      <x:c r="X60" s="12"/>
      <x:c r="Y60" s="12"/>
    </x:row>
  </x:sheetData>
  <x:mergeCells>
    <x:mergeCell ref="A1:Y1"/>
    <x:mergeCell ref="A2:Y2"/>
    <x:mergeCell ref="A3:C3"/>
    <x:mergeCell ref="D3:I3"/>
    <x:mergeCell ref="J3:M3"/>
    <x:mergeCell ref="N3:R3"/>
    <x:mergeCell ref="S3:T3"/>
    <x:mergeCell ref="U3:Y3"/>
  </x:mergeCells>
  <x:conditionalFormatting sqref="U6:U55">
    <x:cfRule type="expression" dxfId="0" priority="1">
      <x:formula>OR(U6="判断期限超過",U6="通知期限超過",U6="期限後受領・要確認")</x:formula>
    </x:cfRule>
    <x:cfRule type="expression" dxfId="1" priority="2">
      <x:formula>OR(U6="原本要確認",U6="完了確認待ち",U6="受領待ち")</x:formula>
    </x:cfRule>
    <x:cfRule type="expression" dxfId="2" priority="3">
      <x:formula>U6="今回連絡完了"</x:formula>
    </x:cfRule>
  </x:conditionalFormatting>
  <x:dataValidations count="3">
    <x:dataValidation type="list" sqref="G6:G55">
      <x:formula1>"確定,要確認,対象外"</x:formula1>
    </x:dataValidation>
    <x:dataValidation type="list" sqref="L6:L55">
      <x:formula1>"未判断,継続,終了,対象外"</x:formula1>
    </x:dataValidation>
    <x:dataValidation type="list" sqref="T6:T55">
      <x:formula1>"確定,未確定,対象外"</x:formula1>
    </x:dataValidation>
  </x:dataValidations>
  <x:pageMargins left="0.7" right="0.7" top="0.75" bottom="0.75" header="0.3" footer="0.3"/>
  <x:tableParts count="1">
    <x:tablePart xmlns:r="http://schemas.openxmlformats.org/officeDocument/2006/relationships" r:id="R1cff3e5e63f44fe4"/>
  </x:tableParts>
</x:worksheet>
</file>

<file path=xl/worksheets/sheet3.xml><?xml version="1.0" encoding="utf-8"?>
<x:worksheet xmlns:x="http://schemas.openxmlformats.org/spreadsheetml/2006/main">
  <x:sheetFormatPr defaultRowHeight="15"/>
  <x:cols>
    <x:col min="1" max="1" width="11" hidden="0" customWidth="1"/>
    <x:col min="2" max="2" width="15" hidden="0" customWidth="1"/>
    <x:col min="3" max="3" width="15" hidden="0" customWidth="1"/>
    <x:col min="4" max="4" width="14" hidden="0" customWidth="1"/>
    <x:col min="5" max="5" width="22" hidden="0" customWidth="1"/>
    <x:col min="6" max="6" width="14" hidden="0" customWidth="1"/>
    <x:col min="7" max="7" width="12" hidden="0" customWidth="1"/>
    <x:col min="8" max="8" width="18" hidden="0" customWidth="1"/>
    <x:col min="9" max="9" width="14" hidden="0" customWidth="1"/>
    <x:col min="10" max="10" width="13" hidden="0" customWidth="1"/>
    <x:col min="11" max="11" width="13" hidden="0" customWidth="1"/>
    <x:col min="12" max="12" width="13" hidden="0" customWidth="1"/>
    <x:col min="13" max="13" width="14" hidden="0" customWidth="1"/>
    <x:col min="14" max="14" width="14" hidden="0" customWidth="1"/>
    <x:col min="15" max="15" width="14" hidden="0" customWidth="1"/>
    <x:col min="16" max="16" width="18" hidden="0" customWidth="1"/>
    <x:col min="17" max="17" width="14" hidden="0" customWidth="1"/>
    <x:col min="18" max="18" width="15" hidden="0" customWidth="1"/>
    <x:col min="19" max="19" width="16" hidden="0" customWidth="1"/>
    <x:col min="20" max="20" width="14" hidden="0" customWidth="1"/>
    <x:col min="21" max="21" width="24" hidden="0" customWidth="1"/>
    <x:col min="22" max="22" width="36" hidden="0" customWidth="1"/>
    <x:col min="23" max="23" width="14" hidden="0" customWidth="1"/>
    <x:col min="24" max="24" width="22" hidden="0" customWidth="1"/>
    <x:col min="25" max="25" width="40" hidden="0" customWidth="1"/>
  </x:cols>
  <x:sheetData>
    <x:row r="1" ht="35" customHeight="1">
      <x:c r="A1" s="10" t="str">
        <x:v>期限台帳｜空欄</x:v>
      </x:c>
      <x:c r="B1" s="10"/>
      <x:c r="C1" s="10"/>
      <x:c r="D1" s="10"/>
      <x:c r="E1" s="10"/>
      <x:c r="F1" s="10"/>
      <x:c r="G1" s="10"/>
      <x:c r="H1" s="10"/>
      <x:c r="I1" s="10"/>
      <x:c r="J1" s="10"/>
      <x:c r="K1" s="10"/>
      <x:c r="L1" s="10"/>
      <x:c r="M1" s="10"/>
      <x:c r="N1" s="10"/>
      <x:c r="O1" s="10"/>
      <x:c r="P1" s="10"/>
      <x:c r="Q1" s="10"/>
      <x:c r="R1" s="10"/>
      <x:c r="S1" s="10"/>
      <x:c r="T1" s="10"/>
      <x:c r="U1" s="10"/>
      <x:c r="V1" s="10"/>
      <x:c r="W1" s="10"/>
      <x:c r="X1" s="10"/>
      <x:c r="Y1" s="10"/>
    </x:row>
    <x:row r="2" ht="36" customHeight="1">
      <x:c r="A2" s="11" t="str">
        <x:v>入力欄は未記入。原本確認を済ませ、日付・担当・判断・送付・受領を別々に入力してください。I/U列は数式です。</x:v>
      </x:c>
      <x:c r="B2" s="11"/>
      <x:c r="C2" s="11"/>
      <x:c r="D2" s="11"/>
      <x:c r="E2" s="11"/>
      <x:c r="F2" s="11"/>
      <x:c r="G2" s="11"/>
      <x:c r="H2" s="11"/>
      <x:c r="I2" s="11"/>
      <x:c r="J2" s="11"/>
      <x:c r="K2" s="11"/>
      <x:c r="L2" s="11"/>
      <x:c r="M2" s="11"/>
      <x:c r="N2" s="11"/>
      <x:c r="O2" s="11"/>
      <x:c r="P2" s="11"/>
      <x:c r="Q2" s="11"/>
      <x:c r="R2" s="11"/>
      <x:c r="S2" s="11"/>
      <x:c r="T2" s="11"/>
      <x:c r="U2" s="11"/>
      <x:c r="V2" s="11"/>
      <x:c r="W2" s="11"/>
      <x:c r="X2" s="11"/>
      <x:c r="Y2" s="11"/>
    </x:row>
    <x:row r="3">
      <x:c r="A3" s="38" t="str">
        <x:v>01 原本との対応</x:v>
      </x:c>
      <x:c r="B3" s="38"/>
      <x:c r="C3" s="38"/>
      <x:c r="D3" s="38" t="str">
        <x:v>02 期限と社内の作業余裕</x:v>
      </x:c>
      <x:c r="E3" s="38"/>
      <x:c r="F3" s="38"/>
      <x:c r="G3" s="38"/>
      <x:c r="H3" s="38"/>
      <x:c r="I3" s="38"/>
      <x:c r="J3" s="38" t="str">
        <x:v>03 担当と判断</x:v>
      </x:c>
      <x:c r="K3" s="38"/>
      <x:c r="L3" s="38"/>
      <x:c r="M3" s="38"/>
      <x:c r="N3" s="38" t="str">
        <x:v>04 送付・受領・人による確認</x:v>
      </x:c>
      <x:c r="O3" s="38"/>
      <x:c r="P3" s="38"/>
      <x:c r="Q3" s="38"/>
      <x:c r="R3" s="38"/>
      <x:c r="S3" s="38" t="str">
        <x:v>05 次回</x:v>
      </x:c>
      <x:c r="T3" s="38"/>
      <x:c r="U3" s="38" t="str">
        <x:v>06 点検と次の対応</x:v>
      </x:c>
      <x:c r="V3" s="38"/>
      <x:c r="W3" s="38"/>
      <x:c r="X3" s="38"/>
      <x:c r="Y3" s="38"/>
    </x:row>
    <x:row r="4">
      <x:c r="A4" s="12"/>
      <x:c r="B4" s="12"/>
      <x:c r="C4" s="12"/>
      <x:c r="D4" s="12"/>
      <x:c r="E4" s="12"/>
      <x:c r="F4" s="12"/>
      <x:c r="G4" s="12"/>
      <x:c r="H4" s="12"/>
      <x:c r="I4" s="12"/>
      <x:c r="J4" s="12"/>
      <x:c r="K4" s="12"/>
      <x:c r="L4" s="12"/>
      <x:c r="M4" s="12"/>
      <x:c r="N4" s="12"/>
      <x:c r="O4" s="12"/>
      <x:c r="P4" s="12"/>
      <x:c r="Q4" s="12"/>
      <x:c r="R4" s="12"/>
      <x:c r="S4" s="12"/>
      <x:c r="T4" s="12"/>
      <x:c r="U4" s="12"/>
      <x:c r="V4" s="12"/>
      <x:c r="W4" s="12"/>
      <x:c r="X4" s="12"/>
      <x:c r="Y4" s="12"/>
    </x:row>
    <x:row r="5" ht="42" customHeight="1">
      <x:c r="A5" s="43" t="str">
        <x:v>契約ID</x:v>
      </x:c>
      <x:c r="B5" s="43" t="str">
        <x:v>契約名</x:v>
      </x:c>
      <x:c r="C5" s="43" t="str">
        <x:v>原本版</x:v>
      </x:c>
      <x:c r="D5" s="43" t="str">
        <x:v>終了日</x:v>
      </x:c>
      <x:c r="E5" s="43" t="str">
        <x:v>更新日（条件成立時）</x:v>
      </x:c>
      <x:c r="F5" s="43" t="str">
        <x:v>原本で確認した連絡期限</x:v>
      </x:c>
      <x:c r="G5" s="43" t="str">
        <x:v>期限確認</x:v>
      </x:c>
      <x:c r="H5" s="43" t="str">
        <x:v>準備日数（暦日）</x:v>
      </x:c>
      <x:c r="I5" s="43" t="str">
        <x:v>判断期限</x:v>
      </x:c>
      <x:c r="J5" s="43" t="str">
        <x:v>主担当</x:v>
      </x:c>
      <x:c r="K5" s="43" t="str">
        <x:v>副担当</x:v>
      </x:c>
      <x:c r="L5" s="43" t="str">
        <x:v>更新判断</x:v>
      </x:c>
      <x:c r="M5" s="43" t="str">
        <x:v>判断日</x:v>
      </x:c>
      <x:c r="N5" s="43" t="str">
        <x:v>送信日</x:v>
      </x:c>
      <x:c r="O5" s="43" t="str">
        <x:v>原本条件で確認した連絡日</x:v>
      </x:c>
      <x:c r="P5" s="43" t="str">
        <x:v>連絡確認の根拠ID</x:v>
      </x:c>
      <x:c r="Q5" s="43" t="str">
        <x:v>完了確認日</x:v>
      </x:c>
      <x:c r="R5" s="43" t="str">
        <x:v>完了確認者</x:v>
      </x:c>
      <x:c r="S5" s="43" t="str">
        <x:v>次回原本で確認した連絡期限</x:v>
      </x:c>
      <x:c r="T5" s="43" t="str">
        <x:v>次回期限区分</x:v>
      </x:c>
      <x:c r="U5" s="43" t="str">
        <x:v>点検結果</x:v>
      </x:c>
      <x:c r="V5" s="43" t="str">
        <x:v>次の対応</x:v>
      </x:c>
      <x:c r="W5" s="43" t="str">
        <x:v>対応予定日</x:v>
      </x:c>
      <x:c r="X5" s="43" t="str">
        <x:v>確認先</x:v>
      </x:c>
      <x:c r="Y5" s="43" t="str">
        <x:v>備考</x:v>
      </x:c>
    </x:row>
    <x:row r="6" ht="58" customHeight="1">
      <x:c r="A6" s="46"/>
      <x:c r="B6" s="46"/>
      <x:c r="C6" s="46"/>
      <x:c r="D6" s="48"/>
      <x:c r="E6" s="48"/>
      <x:c r="F6" s="48"/>
      <x:c r="G6" s="46"/>
      <x:c r="H6" s="50"/>
      <x:c r="I6" s="53" t="str">
        <x:f>IF(OR(A6="",G6&lt;&gt;"確定",F6="",H6="",H6&lt;0,H6&lt;&gt;INT(H6)),"",F6-H6)</x:f>
      </x:c>
      <x:c r="J6" s="46"/>
      <x:c r="K6" s="46"/>
      <x:c r="L6" s="46"/>
      <x:c r="M6" s="48"/>
      <x:c r="N6" s="48"/>
      <x:c r="O6" s="48"/>
      <x:c r="P6" s="46"/>
      <x:c r="Q6" s="48"/>
      <x:c r="R6" s="46"/>
      <x:c r="S6" s="48"/>
      <x:c r="T6" s="46"/>
      <x:c r="U6" s="57" t="str">
        <x:f>IF(A6="","",IF(G6="対象外","対象外・別管理",IF(G6&lt;&gt;"確定","原本要確認",IF(F6="","入力要確認",IF(I6="","判断期限要設定",IF(OR(M6&gt;'使い方'!$B$3,N6&gt;'使い方'!$B$3,O6&gt;'使い方'!$B$3,Q6&gt;'使い方'!$B$3),"未来実績・要確認",IF(OR(AND(N6&lt;&gt;"",M6&lt;&gt;"",N6&lt;M6),AND(O6&lt;&gt;"",N6&lt;&gt;"",O6&lt;N6),AND(Q6&lt;&gt;"",O6&lt;&gt;"",Q6&lt;O6)),"日時順序要確認",IF(OR(L6="",AND(L6&lt;&gt;"未判断",L6&lt;&gt;"継続",L6&lt;&gt;"終了")),"判断内容要確認",IF(L6="未判断",IF(F6&lt;'使い方'!$B$3,"通知期限超過",IF(I6&lt;'使い方'!$B$3,"判断期限超過",IF(I6='使い方'!$B$3,"判断期限当日","判断待ち"))),IF(AND(L6&lt;&gt;"未判断",M6=""),"判断記録要確認",IF(N6="",IF(F6&lt;'使い方'!$B$3,"通知期限超過","送信待ち"),IF(O6="",IF(F6&lt;'使い方'!$B$3,"通知期限超過","原本条件の連絡確認待ち"),IF(O6&gt;F6,"期限後連絡・要確認",IF(OR(Q6="",R6="",P6=""),"完了確認待ち",IF(AND(L6="終了",T6&lt;&gt;"対象外"),"次回区分要確認",IF(AND(L6="継続",OR(T6&lt;&gt;"確定",S6="",S6&lt;=F6)),"次回期限要確認","今回連絡完了"))))))))))))))))</x:f>
      </x:c>
      <x:c r="V6" s="46"/>
      <x:c r="W6" s="48"/>
      <x:c r="X6" s="46"/>
      <x:c r="Y6" s="46"/>
    </x:row>
    <x:row r="7" ht="58" customHeight="1">
      <x:c r="A7" s="46"/>
      <x:c r="B7" s="46"/>
      <x:c r="C7" s="46"/>
      <x:c r="D7" s="48"/>
      <x:c r="E7" s="48"/>
      <x:c r="F7" s="48"/>
      <x:c r="G7" s="46"/>
      <x:c r="H7" s="50"/>
      <x:c r="I7" s="53" t="str">
        <x:f>IF(OR(A7="",G7&lt;&gt;"確定",F7="",H7="",H7&lt;0,H7&lt;&gt;INT(H7)),"",F7-H7)</x:f>
      </x:c>
      <x:c r="J7" s="46"/>
      <x:c r="K7" s="46"/>
      <x:c r="L7" s="46"/>
      <x:c r="M7" s="48"/>
      <x:c r="N7" s="48"/>
      <x:c r="O7" s="48"/>
      <x:c r="P7" s="46"/>
      <x:c r="Q7" s="48"/>
      <x:c r="R7" s="46"/>
      <x:c r="S7" s="48"/>
      <x:c r="T7" s="46"/>
      <x:c r="U7" s="57" t="str">
        <x:f>IF(A7="","",IF(G7="対象外","対象外・別管理",IF(G7&lt;&gt;"確定","原本要確認",IF(F7="","入力要確認",IF(I7="","判断期限要設定",IF(OR(M7&gt;'使い方'!$B$3,N7&gt;'使い方'!$B$3,O7&gt;'使い方'!$B$3,Q7&gt;'使い方'!$B$3),"未来実績・要確認",IF(OR(AND(N7&lt;&gt;"",M7&lt;&gt;"",N7&lt;M7),AND(O7&lt;&gt;"",N7&lt;&gt;"",O7&lt;N7),AND(Q7&lt;&gt;"",O7&lt;&gt;"",Q7&lt;O7)),"日時順序要確認",IF(OR(L7="",AND(L7&lt;&gt;"未判断",L7&lt;&gt;"継続",L7&lt;&gt;"終了")),"判断内容要確認",IF(L7="未判断",IF(F7&lt;'使い方'!$B$3,"通知期限超過",IF(I7&lt;'使い方'!$B$3,"判断期限超過",IF(I7='使い方'!$B$3,"判断期限当日","判断待ち"))),IF(AND(L7&lt;&gt;"未判断",M7=""),"判断記録要確認",IF(N7="",IF(F7&lt;'使い方'!$B$3,"通知期限超過","送信待ち"),IF(O7="",IF(F7&lt;'使い方'!$B$3,"通知期限超過","原本条件の連絡確認待ち"),IF(O7&gt;F7,"期限後連絡・要確認",IF(OR(Q7="",R7="",P7=""),"完了確認待ち",IF(AND(L7="終了",T7&lt;&gt;"対象外"),"次回区分要確認",IF(AND(L7="継続",OR(T7&lt;&gt;"確定",S7="",S7&lt;=F7)),"次回期限要確認","今回連絡完了"))))))))))))))))</x:f>
      </x:c>
      <x:c r="V7" s="46"/>
      <x:c r="W7" s="48"/>
      <x:c r="X7" s="46"/>
      <x:c r="Y7" s="46"/>
    </x:row>
    <x:row r="8" ht="58" customHeight="1">
      <x:c r="A8" s="46"/>
      <x:c r="B8" s="46"/>
      <x:c r="C8" s="46"/>
      <x:c r="D8" s="48"/>
      <x:c r="E8" s="48"/>
      <x:c r="F8" s="48"/>
      <x:c r="G8" s="46"/>
      <x:c r="H8" s="50"/>
      <x:c r="I8" s="53" t="str">
        <x:f>IF(OR(A8="",G8&lt;&gt;"確定",F8="",H8="",H8&lt;0,H8&lt;&gt;INT(H8)),"",F8-H8)</x:f>
      </x:c>
      <x:c r="J8" s="46"/>
      <x:c r="K8" s="46"/>
      <x:c r="L8" s="46"/>
      <x:c r="M8" s="48"/>
      <x:c r="N8" s="48"/>
      <x:c r="O8" s="48"/>
      <x:c r="P8" s="46"/>
      <x:c r="Q8" s="48"/>
      <x:c r="R8" s="46"/>
      <x:c r="S8" s="48"/>
      <x:c r="T8" s="46"/>
      <x:c r="U8" s="57" t="str">
        <x:f>IF(A8="","",IF(G8="対象外","対象外・別管理",IF(G8&lt;&gt;"確定","原本要確認",IF(F8="","入力要確認",IF(I8="","判断期限要設定",IF(OR(M8&gt;'使い方'!$B$3,N8&gt;'使い方'!$B$3,O8&gt;'使い方'!$B$3,Q8&gt;'使い方'!$B$3),"未来実績・要確認",IF(OR(AND(N8&lt;&gt;"",M8&lt;&gt;"",N8&lt;M8),AND(O8&lt;&gt;"",N8&lt;&gt;"",O8&lt;N8),AND(Q8&lt;&gt;"",O8&lt;&gt;"",Q8&lt;O8)),"日時順序要確認",IF(OR(L8="",AND(L8&lt;&gt;"未判断",L8&lt;&gt;"継続",L8&lt;&gt;"終了")),"判断内容要確認",IF(L8="未判断",IF(F8&lt;'使い方'!$B$3,"通知期限超過",IF(I8&lt;'使い方'!$B$3,"判断期限超過",IF(I8='使い方'!$B$3,"判断期限当日","判断待ち"))),IF(AND(L8&lt;&gt;"未判断",M8=""),"判断記録要確認",IF(N8="",IF(F8&lt;'使い方'!$B$3,"通知期限超過","送信待ち"),IF(O8="",IF(F8&lt;'使い方'!$B$3,"通知期限超過","原本条件の連絡確認待ち"),IF(O8&gt;F8,"期限後連絡・要確認",IF(OR(Q8="",R8="",P8=""),"完了確認待ち",IF(AND(L8="終了",T8&lt;&gt;"対象外"),"次回区分要確認",IF(AND(L8="継続",OR(T8&lt;&gt;"確定",S8="",S8&lt;=F8)),"次回期限要確認","今回連絡完了"))))))))))))))))</x:f>
      </x:c>
      <x:c r="V8" s="46"/>
      <x:c r="W8" s="48"/>
      <x:c r="X8" s="46"/>
      <x:c r="Y8" s="46"/>
    </x:row>
    <x:row r="9" ht="58" customHeight="1">
      <x:c r="A9" s="46"/>
      <x:c r="B9" s="46"/>
      <x:c r="C9" s="46"/>
      <x:c r="D9" s="48"/>
      <x:c r="E9" s="48"/>
      <x:c r="F9" s="48"/>
      <x:c r="G9" s="46"/>
      <x:c r="H9" s="50"/>
      <x:c r="I9" s="53" t="str">
        <x:f>IF(OR(A9="",G9&lt;&gt;"確定",F9="",H9="",H9&lt;0,H9&lt;&gt;INT(H9)),"",F9-H9)</x:f>
      </x:c>
      <x:c r="J9" s="46"/>
      <x:c r="K9" s="46"/>
      <x:c r="L9" s="46"/>
      <x:c r="M9" s="48"/>
      <x:c r="N9" s="48"/>
      <x:c r="O9" s="48"/>
      <x:c r="P9" s="46"/>
      <x:c r="Q9" s="48"/>
      <x:c r="R9" s="46"/>
      <x:c r="S9" s="48"/>
      <x:c r="T9" s="46"/>
      <x:c r="U9" s="57" t="str">
        <x:f>IF(A9="","",IF(G9="対象外","対象外・別管理",IF(G9&lt;&gt;"確定","原本要確認",IF(F9="","入力要確認",IF(I9="","判断期限要設定",IF(OR(M9&gt;'使い方'!$B$3,N9&gt;'使い方'!$B$3,O9&gt;'使い方'!$B$3,Q9&gt;'使い方'!$B$3),"未来実績・要確認",IF(OR(AND(N9&lt;&gt;"",M9&lt;&gt;"",N9&lt;M9),AND(O9&lt;&gt;"",N9&lt;&gt;"",O9&lt;N9),AND(Q9&lt;&gt;"",O9&lt;&gt;"",Q9&lt;O9)),"日時順序要確認",IF(OR(L9="",AND(L9&lt;&gt;"未判断",L9&lt;&gt;"継続",L9&lt;&gt;"終了")),"判断内容要確認",IF(L9="未判断",IF(F9&lt;'使い方'!$B$3,"通知期限超過",IF(I9&lt;'使い方'!$B$3,"判断期限超過",IF(I9='使い方'!$B$3,"判断期限当日","判断待ち"))),IF(AND(L9&lt;&gt;"未判断",M9=""),"判断記録要確認",IF(N9="",IF(F9&lt;'使い方'!$B$3,"通知期限超過","送信待ち"),IF(O9="",IF(F9&lt;'使い方'!$B$3,"通知期限超過","原本条件の連絡確認待ち"),IF(O9&gt;F9,"期限後連絡・要確認",IF(OR(Q9="",R9="",P9=""),"完了確認待ち",IF(AND(L9="終了",T9&lt;&gt;"対象外"),"次回区分要確認",IF(AND(L9="継続",OR(T9&lt;&gt;"確定",S9="",S9&lt;=F9)),"次回期限要確認","今回連絡完了"))))))))))))))))</x:f>
      </x:c>
      <x:c r="V9" s="46"/>
      <x:c r="W9" s="48"/>
      <x:c r="X9" s="46"/>
      <x:c r="Y9" s="46"/>
    </x:row>
    <x:row r="10" ht="58" customHeight="1">
      <x:c r="A10" s="46"/>
      <x:c r="B10" s="46"/>
      <x:c r="C10" s="46"/>
      <x:c r="D10" s="48"/>
      <x:c r="E10" s="48"/>
      <x:c r="F10" s="48"/>
      <x:c r="G10" s="46"/>
      <x:c r="H10" s="50"/>
      <x:c r="I10" s="53" t="str">
        <x:f>IF(OR(A10="",G10&lt;&gt;"確定",F10="",H10="",H10&lt;0,H10&lt;&gt;INT(H10)),"",F10-H10)</x:f>
      </x:c>
      <x:c r="J10" s="46"/>
      <x:c r="K10" s="46"/>
      <x:c r="L10" s="46"/>
      <x:c r="M10" s="48"/>
      <x:c r="N10" s="48"/>
      <x:c r="O10" s="48"/>
      <x:c r="P10" s="46"/>
      <x:c r="Q10" s="48"/>
      <x:c r="R10" s="46"/>
      <x:c r="S10" s="48"/>
      <x:c r="T10" s="46"/>
      <x:c r="U10" s="57" t="str">
        <x:f>IF(A10="","",IF(G10="対象外","対象外・別管理",IF(G10&lt;&gt;"確定","原本要確認",IF(F10="","入力要確認",IF(I10="","判断期限要設定",IF(OR(M10&gt;'使い方'!$B$3,N10&gt;'使い方'!$B$3,O10&gt;'使い方'!$B$3,Q10&gt;'使い方'!$B$3),"未来実績・要確認",IF(OR(AND(N10&lt;&gt;"",M10&lt;&gt;"",N10&lt;M10),AND(O10&lt;&gt;"",N10&lt;&gt;"",O10&lt;N10),AND(Q10&lt;&gt;"",O10&lt;&gt;"",Q10&lt;O10)),"日時順序要確認",IF(OR(L10="",AND(L10&lt;&gt;"未判断",L10&lt;&gt;"継続",L10&lt;&gt;"終了")),"判断内容要確認",IF(L10="未判断",IF(F10&lt;'使い方'!$B$3,"通知期限超過",IF(I10&lt;'使い方'!$B$3,"判断期限超過",IF(I10='使い方'!$B$3,"判断期限当日","判断待ち"))),IF(AND(L10&lt;&gt;"未判断",M10=""),"判断記録要確認",IF(N10="",IF(F10&lt;'使い方'!$B$3,"通知期限超過","送信待ち"),IF(O10="",IF(F10&lt;'使い方'!$B$3,"通知期限超過","原本条件の連絡確認待ち"),IF(O10&gt;F10,"期限後連絡・要確認",IF(OR(Q10="",R10="",P10=""),"完了確認待ち",IF(AND(L10="終了",T10&lt;&gt;"対象外"),"次回区分要確認",IF(AND(L10="継続",OR(T10&lt;&gt;"確定",S10="",S10&lt;=F10)),"次回期限要確認","今回連絡完了"))))))))))))))))</x:f>
      </x:c>
      <x:c r="V10" s="46"/>
      <x:c r="W10" s="48"/>
      <x:c r="X10" s="46"/>
      <x:c r="Y10" s="46"/>
    </x:row>
    <x:row r="11" ht="58" customHeight="1">
      <x:c r="A11" s="46"/>
      <x:c r="B11" s="46"/>
      <x:c r="C11" s="46"/>
      <x:c r="D11" s="48"/>
      <x:c r="E11" s="48"/>
      <x:c r="F11" s="48"/>
      <x:c r="G11" s="46"/>
      <x:c r="H11" s="50"/>
      <x:c r="I11" s="53" t="str">
        <x:f>IF(OR(A11="",G11&lt;&gt;"確定",F11="",H11="",H11&lt;0,H11&lt;&gt;INT(H11)),"",F11-H11)</x:f>
      </x:c>
      <x:c r="J11" s="46"/>
      <x:c r="K11" s="46"/>
      <x:c r="L11" s="46"/>
      <x:c r="M11" s="48"/>
      <x:c r="N11" s="48"/>
      <x:c r="O11" s="48"/>
      <x:c r="P11" s="46"/>
      <x:c r="Q11" s="48"/>
      <x:c r="R11" s="46"/>
      <x:c r="S11" s="48"/>
      <x:c r="T11" s="46"/>
      <x:c r="U11" s="57" t="str">
        <x:f>IF(A11="","",IF(G11="対象外","対象外・別管理",IF(G11&lt;&gt;"確定","原本要確認",IF(F11="","入力要確認",IF(I11="","判断期限要設定",IF(OR(M11&gt;'使い方'!$B$3,N11&gt;'使い方'!$B$3,O11&gt;'使い方'!$B$3,Q11&gt;'使い方'!$B$3),"未来実績・要確認",IF(OR(AND(N11&lt;&gt;"",M11&lt;&gt;"",N11&lt;M11),AND(O11&lt;&gt;"",N11&lt;&gt;"",O11&lt;N11),AND(Q11&lt;&gt;"",O11&lt;&gt;"",Q11&lt;O11)),"日時順序要確認",IF(OR(L11="",AND(L11&lt;&gt;"未判断",L11&lt;&gt;"継続",L11&lt;&gt;"終了")),"判断内容要確認",IF(L11="未判断",IF(F11&lt;'使い方'!$B$3,"通知期限超過",IF(I11&lt;'使い方'!$B$3,"判断期限超過",IF(I11='使い方'!$B$3,"判断期限当日","判断待ち"))),IF(AND(L11&lt;&gt;"未判断",M11=""),"判断記録要確認",IF(N11="",IF(F11&lt;'使い方'!$B$3,"通知期限超過","送信待ち"),IF(O11="",IF(F11&lt;'使い方'!$B$3,"通知期限超過","原本条件の連絡確認待ち"),IF(O11&gt;F11,"期限後連絡・要確認",IF(OR(Q11="",R11="",P11=""),"完了確認待ち",IF(AND(L11="終了",T11&lt;&gt;"対象外"),"次回区分要確認",IF(AND(L11="継続",OR(T11&lt;&gt;"確定",S11="",S11&lt;=F11)),"次回期限要確認","今回連絡完了"))))))))))))))))</x:f>
      </x:c>
      <x:c r="V11" s="46"/>
      <x:c r="W11" s="48"/>
      <x:c r="X11" s="46"/>
      <x:c r="Y11" s="46"/>
    </x:row>
    <x:row r="12" ht="58" customHeight="1">
      <x:c r="A12" s="46"/>
      <x:c r="B12" s="46"/>
      <x:c r="C12" s="46"/>
      <x:c r="D12" s="48"/>
      <x:c r="E12" s="48"/>
      <x:c r="F12" s="48"/>
      <x:c r="G12" s="46"/>
      <x:c r="H12" s="50"/>
      <x:c r="I12" s="53" t="str">
        <x:f>IF(OR(A12="",G12&lt;&gt;"確定",F12="",H12="",H12&lt;0,H12&lt;&gt;INT(H12)),"",F12-H12)</x:f>
      </x:c>
      <x:c r="J12" s="46"/>
      <x:c r="K12" s="46"/>
      <x:c r="L12" s="46"/>
      <x:c r="M12" s="48"/>
      <x:c r="N12" s="48"/>
      <x:c r="O12" s="48"/>
      <x:c r="P12" s="46"/>
      <x:c r="Q12" s="48"/>
      <x:c r="R12" s="46"/>
      <x:c r="S12" s="48"/>
      <x:c r="T12" s="46"/>
      <x:c r="U12" s="57" t="str">
        <x:f>IF(A12="","",IF(G12="対象外","対象外・別管理",IF(G12&lt;&gt;"確定","原本要確認",IF(F12="","入力要確認",IF(I12="","判断期限要設定",IF(OR(M12&gt;'使い方'!$B$3,N12&gt;'使い方'!$B$3,O12&gt;'使い方'!$B$3,Q12&gt;'使い方'!$B$3),"未来実績・要確認",IF(OR(AND(N12&lt;&gt;"",M12&lt;&gt;"",N12&lt;M12),AND(O12&lt;&gt;"",N12&lt;&gt;"",O12&lt;N12),AND(Q12&lt;&gt;"",O12&lt;&gt;"",Q12&lt;O12)),"日時順序要確認",IF(OR(L12="",AND(L12&lt;&gt;"未判断",L12&lt;&gt;"継続",L12&lt;&gt;"終了")),"判断内容要確認",IF(L12="未判断",IF(F12&lt;'使い方'!$B$3,"通知期限超過",IF(I12&lt;'使い方'!$B$3,"判断期限超過",IF(I12='使い方'!$B$3,"判断期限当日","判断待ち"))),IF(AND(L12&lt;&gt;"未判断",M12=""),"判断記録要確認",IF(N12="",IF(F12&lt;'使い方'!$B$3,"通知期限超過","送信待ち"),IF(O12="",IF(F12&lt;'使い方'!$B$3,"通知期限超過","原本条件の連絡確認待ち"),IF(O12&gt;F12,"期限後連絡・要確認",IF(OR(Q12="",R12="",P12=""),"完了確認待ち",IF(AND(L12="終了",T12&lt;&gt;"対象外"),"次回区分要確認",IF(AND(L12="継続",OR(T12&lt;&gt;"確定",S12="",S12&lt;=F12)),"次回期限要確認","今回連絡完了"))))))))))))))))</x:f>
      </x:c>
      <x:c r="V12" s="46"/>
      <x:c r="W12" s="48"/>
      <x:c r="X12" s="46"/>
      <x:c r="Y12" s="46"/>
    </x:row>
    <x:row r="13" ht="58" customHeight="1">
      <x:c r="A13" s="46"/>
      <x:c r="B13" s="46"/>
      <x:c r="C13" s="46"/>
      <x:c r="D13" s="48"/>
      <x:c r="E13" s="48"/>
      <x:c r="F13" s="48"/>
      <x:c r="G13" s="46"/>
      <x:c r="H13" s="50"/>
      <x:c r="I13" s="53" t="str">
        <x:f>IF(OR(A13="",G13&lt;&gt;"確定",F13="",H13="",H13&lt;0,H13&lt;&gt;INT(H13)),"",F13-H13)</x:f>
      </x:c>
      <x:c r="J13" s="46"/>
      <x:c r="K13" s="46"/>
      <x:c r="L13" s="46"/>
      <x:c r="M13" s="48"/>
      <x:c r="N13" s="48"/>
      <x:c r="O13" s="48"/>
      <x:c r="P13" s="46"/>
      <x:c r="Q13" s="48"/>
      <x:c r="R13" s="46"/>
      <x:c r="S13" s="48"/>
      <x:c r="T13" s="46"/>
      <x:c r="U13" s="57" t="str">
        <x:f>IF(A13="","",IF(G13="対象外","対象外・別管理",IF(G13&lt;&gt;"確定","原本要確認",IF(F13="","入力要確認",IF(I13="","判断期限要設定",IF(OR(M13&gt;'使い方'!$B$3,N13&gt;'使い方'!$B$3,O13&gt;'使い方'!$B$3,Q13&gt;'使い方'!$B$3),"未来実績・要確認",IF(OR(AND(N13&lt;&gt;"",M13&lt;&gt;"",N13&lt;M13),AND(O13&lt;&gt;"",N13&lt;&gt;"",O13&lt;N13),AND(Q13&lt;&gt;"",O13&lt;&gt;"",Q13&lt;O13)),"日時順序要確認",IF(OR(L13="",AND(L13&lt;&gt;"未判断",L13&lt;&gt;"継続",L13&lt;&gt;"終了")),"判断内容要確認",IF(L13="未判断",IF(F13&lt;'使い方'!$B$3,"通知期限超過",IF(I13&lt;'使い方'!$B$3,"判断期限超過",IF(I13='使い方'!$B$3,"判断期限当日","判断待ち"))),IF(AND(L13&lt;&gt;"未判断",M13=""),"判断記録要確認",IF(N13="",IF(F13&lt;'使い方'!$B$3,"通知期限超過","送信待ち"),IF(O13="",IF(F13&lt;'使い方'!$B$3,"通知期限超過","原本条件の連絡確認待ち"),IF(O13&gt;F13,"期限後連絡・要確認",IF(OR(Q13="",R13="",P13=""),"完了確認待ち",IF(AND(L13="終了",T13&lt;&gt;"対象外"),"次回区分要確認",IF(AND(L13="継続",OR(T13&lt;&gt;"確定",S13="",S13&lt;=F13)),"次回期限要確認","今回連絡完了"))))))))))))))))</x:f>
      </x:c>
      <x:c r="V13" s="46"/>
      <x:c r="W13" s="48"/>
      <x:c r="X13" s="46"/>
      <x:c r="Y13" s="46"/>
    </x:row>
    <x:row r="14" ht="58" customHeight="1">
      <x:c r="A14" s="46"/>
      <x:c r="B14" s="46"/>
      <x:c r="C14" s="46"/>
      <x:c r="D14" s="48"/>
      <x:c r="E14" s="48"/>
      <x:c r="F14" s="48"/>
      <x:c r="G14" s="46"/>
      <x:c r="H14" s="50"/>
      <x:c r="I14" s="53" t="str">
        <x:f>IF(OR(A14="",G14&lt;&gt;"確定",F14="",H14="",H14&lt;0,H14&lt;&gt;INT(H14)),"",F14-H14)</x:f>
      </x:c>
      <x:c r="J14" s="46"/>
      <x:c r="K14" s="46"/>
      <x:c r="L14" s="46"/>
      <x:c r="M14" s="48"/>
      <x:c r="N14" s="48"/>
      <x:c r="O14" s="48"/>
      <x:c r="P14" s="46"/>
      <x:c r="Q14" s="48"/>
      <x:c r="R14" s="46"/>
      <x:c r="S14" s="48"/>
      <x:c r="T14" s="46"/>
      <x:c r="U14" s="57" t="str">
        <x:f>IF(A14="","",IF(G14="対象外","対象外・別管理",IF(G14&lt;&gt;"確定","原本要確認",IF(F14="","入力要確認",IF(I14="","判断期限要設定",IF(OR(M14&gt;'使い方'!$B$3,N14&gt;'使い方'!$B$3,O14&gt;'使い方'!$B$3,Q14&gt;'使い方'!$B$3),"未来実績・要確認",IF(OR(AND(N14&lt;&gt;"",M14&lt;&gt;"",N14&lt;M14),AND(O14&lt;&gt;"",N14&lt;&gt;"",O14&lt;N14),AND(Q14&lt;&gt;"",O14&lt;&gt;"",Q14&lt;O14)),"日時順序要確認",IF(OR(L14="",AND(L14&lt;&gt;"未判断",L14&lt;&gt;"継続",L14&lt;&gt;"終了")),"判断内容要確認",IF(L14="未判断",IF(F14&lt;'使い方'!$B$3,"通知期限超過",IF(I14&lt;'使い方'!$B$3,"判断期限超過",IF(I14='使い方'!$B$3,"判断期限当日","判断待ち"))),IF(AND(L14&lt;&gt;"未判断",M14=""),"判断記録要確認",IF(N14="",IF(F14&lt;'使い方'!$B$3,"通知期限超過","送信待ち"),IF(O14="",IF(F14&lt;'使い方'!$B$3,"通知期限超過","原本条件の連絡確認待ち"),IF(O14&gt;F14,"期限後連絡・要確認",IF(OR(Q14="",R14="",P14=""),"完了確認待ち",IF(AND(L14="終了",T14&lt;&gt;"対象外"),"次回区分要確認",IF(AND(L14="継続",OR(T14&lt;&gt;"確定",S14="",S14&lt;=F14)),"次回期限要確認","今回連絡完了"))))))))))))))))</x:f>
      </x:c>
      <x:c r="V14" s="46"/>
      <x:c r="W14" s="48"/>
      <x:c r="X14" s="46"/>
      <x:c r="Y14" s="46"/>
    </x:row>
    <x:row r="15" ht="58" customHeight="1">
      <x:c r="A15" s="46"/>
      <x:c r="B15" s="46"/>
      <x:c r="C15" s="46"/>
      <x:c r="D15" s="48"/>
      <x:c r="E15" s="48"/>
      <x:c r="F15" s="48"/>
      <x:c r="G15" s="46"/>
      <x:c r="H15" s="50"/>
      <x:c r="I15" s="53" t="str">
        <x:f>IF(OR(A15="",G15&lt;&gt;"確定",F15="",H15="",H15&lt;0,H15&lt;&gt;INT(H15)),"",F15-H15)</x:f>
      </x:c>
      <x:c r="J15" s="46"/>
      <x:c r="K15" s="46"/>
      <x:c r="L15" s="46"/>
      <x:c r="M15" s="48"/>
      <x:c r="N15" s="48"/>
      <x:c r="O15" s="48"/>
      <x:c r="P15" s="46"/>
      <x:c r="Q15" s="48"/>
      <x:c r="R15" s="46"/>
      <x:c r="S15" s="48"/>
      <x:c r="T15" s="46"/>
      <x:c r="U15" s="57" t="str">
        <x:f>IF(A15="","",IF(G15="対象外","対象外・別管理",IF(G15&lt;&gt;"確定","原本要確認",IF(F15="","入力要確認",IF(I15="","判断期限要設定",IF(OR(M15&gt;'使い方'!$B$3,N15&gt;'使い方'!$B$3,O15&gt;'使い方'!$B$3,Q15&gt;'使い方'!$B$3),"未来実績・要確認",IF(OR(AND(N15&lt;&gt;"",M15&lt;&gt;"",N15&lt;M15),AND(O15&lt;&gt;"",N15&lt;&gt;"",O15&lt;N15),AND(Q15&lt;&gt;"",O15&lt;&gt;"",Q15&lt;O15)),"日時順序要確認",IF(OR(L15="",AND(L15&lt;&gt;"未判断",L15&lt;&gt;"継続",L15&lt;&gt;"終了")),"判断内容要確認",IF(L15="未判断",IF(F15&lt;'使い方'!$B$3,"通知期限超過",IF(I15&lt;'使い方'!$B$3,"判断期限超過",IF(I15='使い方'!$B$3,"判断期限当日","判断待ち"))),IF(AND(L15&lt;&gt;"未判断",M15=""),"判断記録要確認",IF(N15="",IF(F15&lt;'使い方'!$B$3,"通知期限超過","送信待ち"),IF(O15="",IF(F15&lt;'使い方'!$B$3,"通知期限超過","原本条件の連絡確認待ち"),IF(O15&gt;F15,"期限後連絡・要確認",IF(OR(Q15="",R15="",P15=""),"完了確認待ち",IF(AND(L15="終了",T15&lt;&gt;"対象外"),"次回区分要確認",IF(AND(L15="継続",OR(T15&lt;&gt;"確定",S15="",S15&lt;=F15)),"次回期限要確認","今回連絡完了"))))))))))))))))</x:f>
      </x:c>
      <x:c r="V15" s="46"/>
      <x:c r="W15" s="48"/>
      <x:c r="X15" s="46"/>
      <x:c r="Y15" s="46"/>
    </x:row>
    <x:row r="16" ht="37" customHeight="1">
      <x:c r="A16" s="46"/>
      <x:c r="B16" s="46"/>
      <x:c r="C16" s="46"/>
      <x:c r="D16" s="48"/>
      <x:c r="E16" s="48"/>
      <x:c r="F16" s="48"/>
      <x:c r="G16" s="46"/>
      <x:c r="H16" s="50"/>
      <x:c r="I16" s="53" t="str">
        <x:f>IF(OR(A16="",G16&lt;&gt;"確定",F16="",H16="",H16&lt;0,H16&lt;&gt;INT(H16)),"",F16-H16)</x:f>
      </x:c>
      <x:c r="J16" s="46"/>
      <x:c r="K16" s="46"/>
      <x:c r="L16" s="46"/>
      <x:c r="M16" s="48"/>
      <x:c r="N16" s="48"/>
      <x:c r="O16" s="48"/>
      <x:c r="P16" s="46"/>
      <x:c r="Q16" s="48"/>
      <x:c r="R16" s="46"/>
      <x:c r="S16" s="48"/>
      <x:c r="T16" s="46"/>
      <x:c r="U16" s="57" t="str">
        <x:f>IF(A16="","",IF(G16="対象外","対象外・別管理",IF(G16&lt;&gt;"確定","原本要確認",IF(F16="","入力要確認",IF(I16="","判断期限要設定",IF(OR(M16&gt;'使い方'!$B$3,N16&gt;'使い方'!$B$3,O16&gt;'使い方'!$B$3,Q16&gt;'使い方'!$B$3),"未来実績・要確認",IF(OR(AND(N16&lt;&gt;"",M16&lt;&gt;"",N16&lt;M16),AND(O16&lt;&gt;"",N16&lt;&gt;"",O16&lt;N16),AND(Q16&lt;&gt;"",O16&lt;&gt;"",Q16&lt;O16)),"日時順序要確認",IF(OR(L16="",AND(L16&lt;&gt;"未判断",L16&lt;&gt;"継続",L16&lt;&gt;"終了")),"判断内容要確認",IF(L16="未判断",IF(F16&lt;'使い方'!$B$3,"通知期限超過",IF(I16&lt;'使い方'!$B$3,"判断期限超過",IF(I16='使い方'!$B$3,"判断期限当日","判断待ち"))),IF(AND(L16&lt;&gt;"未判断",M16=""),"判断記録要確認",IF(N16="",IF(F16&lt;'使い方'!$B$3,"通知期限超過","送信待ち"),IF(O16="",IF(F16&lt;'使い方'!$B$3,"通知期限超過","原本条件の連絡確認待ち"),IF(O16&gt;F16,"期限後連絡・要確認",IF(OR(Q16="",R16="",P16=""),"完了確認待ち",IF(AND(L16="終了",T16&lt;&gt;"対象外"),"次回区分要確認",IF(AND(L16="継続",OR(T16&lt;&gt;"確定",S16="",S16&lt;=F16)),"次回期限要確認","今回連絡完了"))))))))))))))))</x:f>
      </x:c>
      <x:c r="V16" s="46"/>
      <x:c r="W16" s="48"/>
      <x:c r="X16" s="46"/>
      <x:c r="Y16" s="46"/>
    </x:row>
    <x:row r="17" ht="37" customHeight="1">
      <x:c r="A17" s="46"/>
      <x:c r="B17" s="46"/>
      <x:c r="C17" s="46"/>
      <x:c r="D17" s="48"/>
      <x:c r="E17" s="48"/>
      <x:c r="F17" s="48"/>
      <x:c r="G17" s="46"/>
      <x:c r="H17" s="50"/>
      <x:c r="I17" s="53" t="str">
        <x:f>IF(OR(A17="",G17&lt;&gt;"確定",F17="",H17="",H17&lt;0,H17&lt;&gt;INT(H17)),"",F17-H17)</x:f>
      </x:c>
      <x:c r="J17" s="46"/>
      <x:c r="K17" s="46"/>
      <x:c r="L17" s="46"/>
      <x:c r="M17" s="48"/>
      <x:c r="N17" s="48"/>
      <x:c r="O17" s="48"/>
      <x:c r="P17" s="46"/>
      <x:c r="Q17" s="48"/>
      <x:c r="R17" s="46"/>
      <x:c r="S17" s="48"/>
      <x:c r="T17" s="46"/>
      <x:c r="U17" s="57" t="str">
        <x:f>IF(A17="","",IF(G17="対象外","対象外・別管理",IF(G17&lt;&gt;"確定","原本要確認",IF(F17="","入力要確認",IF(I17="","判断期限要設定",IF(OR(M17&gt;'使い方'!$B$3,N17&gt;'使い方'!$B$3,O17&gt;'使い方'!$B$3,Q17&gt;'使い方'!$B$3),"未来実績・要確認",IF(OR(AND(N17&lt;&gt;"",M17&lt;&gt;"",N17&lt;M17),AND(O17&lt;&gt;"",N17&lt;&gt;"",O17&lt;N17),AND(Q17&lt;&gt;"",O17&lt;&gt;"",Q17&lt;O17)),"日時順序要確認",IF(OR(L17="",AND(L17&lt;&gt;"未判断",L17&lt;&gt;"継続",L17&lt;&gt;"終了")),"判断内容要確認",IF(L17="未判断",IF(F17&lt;'使い方'!$B$3,"通知期限超過",IF(I17&lt;'使い方'!$B$3,"判断期限超過",IF(I17='使い方'!$B$3,"判断期限当日","判断待ち"))),IF(AND(L17&lt;&gt;"未判断",M17=""),"判断記録要確認",IF(N17="",IF(F17&lt;'使い方'!$B$3,"通知期限超過","送信待ち"),IF(O17="",IF(F17&lt;'使い方'!$B$3,"通知期限超過","原本条件の連絡確認待ち"),IF(O17&gt;F17,"期限後連絡・要確認",IF(OR(Q17="",R17="",P17=""),"完了確認待ち",IF(AND(L17="終了",T17&lt;&gt;"対象外"),"次回区分要確認",IF(AND(L17="継続",OR(T17&lt;&gt;"確定",S17="",S17&lt;=F17)),"次回期限要確認","今回連絡完了"))))))))))))))))</x:f>
      </x:c>
      <x:c r="V17" s="46"/>
      <x:c r="W17" s="48"/>
      <x:c r="X17" s="46"/>
      <x:c r="Y17" s="46"/>
    </x:row>
    <x:row r="18" ht="37" customHeight="1">
      <x:c r="A18" s="46"/>
      <x:c r="B18" s="46"/>
      <x:c r="C18" s="46"/>
      <x:c r="D18" s="48"/>
      <x:c r="E18" s="48"/>
      <x:c r="F18" s="48"/>
      <x:c r="G18" s="46"/>
      <x:c r="H18" s="50"/>
      <x:c r="I18" s="53" t="str">
        <x:f>IF(OR(A18="",G18&lt;&gt;"確定",F18="",H18="",H18&lt;0,H18&lt;&gt;INT(H18)),"",F18-H18)</x:f>
      </x:c>
      <x:c r="J18" s="46"/>
      <x:c r="K18" s="46"/>
      <x:c r="L18" s="46"/>
      <x:c r="M18" s="48"/>
      <x:c r="N18" s="48"/>
      <x:c r="O18" s="48"/>
      <x:c r="P18" s="46"/>
      <x:c r="Q18" s="48"/>
      <x:c r="R18" s="46"/>
      <x:c r="S18" s="48"/>
      <x:c r="T18" s="46"/>
      <x:c r="U18" s="57" t="str">
        <x:f>IF(A18="","",IF(G18="対象外","対象外・別管理",IF(G18&lt;&gt;"確定","原本要確認",IF(F18="","入力要確認",IF(I18="","判断期限要設定",IF(OR(M18&gt;'使い方'!$B$3,N18&gt;'使い方'!$B$3,O18&gt;'使い方'!$B$3,Q18&gt;'使い方'!$B$3),"未来実績・要確認",IF(OR(AND(N18&lt;&gt;"",M18&lt;&gt;"",N18&lt;M18),AND(O18&lt;&gt;"",N18&lt;&gt;"",O18&lt;N18),AND(Q18&lt;&gt;"",O18&lt;&gt;"",Q18&lt;O18)),"日時順序要確認",IF(OR(L18="",AND(L18&lt;&gt;"未判断",L18&lt;&gt;"継続",L18&lt;&gt;"終了")),"判断内容要確認",IF(L18="未判断",IF(F18&lt;'使い方'!$B$3,"通知期限超過",IF(I18&lt;'使い方'!$B$3,"判断期限超過",IF(I18='使い方'!$B$3,"判断期限当日","判断待ち"))),IF(AND(L18&lt;&gt;"未判断",M18=""),"判断記録要確認",IF(N18="",IF(F18&lt;'使い方'!$B$3,"通知期限超過","送信待ち"),IF(O18="",IF(F18&lt;'使い方'!$B$3,"通知期限超過","原本条件の連絡確認待ち"),IF(O18&gt;F18,"期限後連絡・要確認",IF(OR(Q18="",R18="",P18=""),"完了確認待ち",IF(AND(L18="終了",T18&lt;&gt;"対象外"),"次回区分要確認",IF(AND(L18="継続",OR(T18&lt;&gt;"確定",S18="",S18&lt;=F18)),"次回期限要確認","今回連絡完了"))))))))))))))))</x:f>
      </x:c>
      <x:c r="V18" s="46"/>
      <x:c r="W18" s="48"/>
      <x:c r="X18" s="46"/>
      <x:c r="Y18" s="46"/>
    </x:row>
    <x:row r="19" ht="37" customHeight="1">
      <x:c r="A19" s="46"/>
      <x:c r="B19" s="46"/>
      <x:c r="C19" s="46"/>
      <x:c r="D19" s="48"/>
      <x:c r="E19" s="48"/>
      <x:c r="F19" s="48"/>
      <x:c r="G19" s="46"/>
      <x:c r="H19" s="50"/>
      <x:c r="I19" s="53" t="str">
        <x:f>IF(OR(A19="",G19&lt;&gt;"確定",F19="",H19="",H19&lt;0,H19&lt;&gt;INT(H19)),"",F19-H19)</x:f>
      </x:c>
      <x:c r="J19" s="46"/>
      <x:c r="K19" s="46"/>
      <x:c r="L19" s="46"/>
      <x:c r="M19" s="48"/>
      <x:c r="N19" s="48"/>
      <x:c r="O19" s="48"/>
      <x:c r="P19" s="46"/>
      <x:c r="Q19" s="48"/>
      <x:c r="R19" s="46"/>
      <x:c r="S19" s="48"/>
      <x:c r="T19" s="46"/>
      <x:c r="U19" s="57" t="str">
        <x:f>IF(A19="","",IF(G19="対象外","対象外・別管理",IF(G19&lt;&gt;"確定","原本要確認",IF(F19="","入力要確認",IF(I19="","判断期限要設定",IF(OR(M19&gt;'使い方'!$B$3,N19&gt;'使い方'!$B$3,O19&gt;'使い方'!$B$3,Q19&gt;'使い方'!$B$3),"未来実績・要確認",IF(OR(AND(N19&lt;&gt;"",M19&lt;&gt;"",N19&lt;M19),AND(O19&lt;&gt;"",N19&lt;&gt;"",O19&lt;N19),AND(Q19&lt;&gt;"",O19&lt;&gt;"",Q19&lt;O19)),"日時順序要確認",IF(OR(L19="",AND(L19&lt;&gt;"未判断",L19&lt;&gt;"継続",L19&lt;&gt;"終了")),"判断内容要確認",IF(L19="未判断",IF(F19&lt;'使い方'!$B$3,"通知期限超過",IF(I19&lt;'使い方'!$B$3,"判断期限超過",IF(I19='使い方'!$B$3,"判断期限当日","判断待ち"))),IF(AND(L19&lt;&gt;"未判断",M19=""),"判断記録要確認",IF(N19="",IF(F19&lt;'使い方'!$B$3,"通知期限超過","送信待ち"),IF(O19="",IF(F19&lt;'使い方'!$B$3,"通知期限超過","原本条件の連絡確認待ち"),IF(O19&gt;F19,"期限後連絡・要確認",IF(OR(Q19="",R19="",P19=""),"完了確認待ち",IF(AND(L19="終了",T19&lt;&gt;"対象外"),"次回区分要確認",IF(AND(L19="継続",OR(T19&lt;&gt;"確定",S19="",S19&lt;=F19)),"次回期限要確認","今回連絡完了"))))))))))))))))</x:f>
      </x:c>
      <x:c r="V19" s="46"/>
      <x:c r="W19" s="48"/>
      <x:c r="X19" s="46"/>
      <x:c r="Y19" s="46"/>
    </x:row>
    <x:row r="20" ht="37" customHeight="1">
      <x:c r="A20" s="46"/>
      <x:c r="B20" s="46"/>
      <x:c r="C20" s="46"/>
      <x:c r="D20" s="48"/>
      <x:c r="E20" s="48"/>
      <x:c r="F20" s="48"/>
      <x:c r="G20" s="46"/>
      <x:c r="H20" s="50"/>
      <x:c r="I20" s="53" t="str">
        <x:f>IF(OR(A20="",G20&lt;&gt;"確定",F20="",H20="",H20&lt;0,H20&lt;&gt;INT(H20)),"",F20-H20)</x:f>
      </x:c>
      <x:c r="J20" s="46"/>
      <x:c r="K20" s="46"/>
      <x:c r="L20" s="46"/>
      <x:c r="M20" s="48"/>
      <x:c r="N20" s="48"/>
      <x:c r="O20" s="48"/>
      <x:c r="P20" s="46"/>
      <x:c r="Q20" s="48"/>
      <x:c r="R20" s="46"/>
      <x:c r="S20" s="48"/>
      <x:c r="T20" s="46"/>
      <x:c r="U20" s="57" t="str">
        <x:f>IF(A20="","",IF(G20="対象外","対象外・別管理",IF(G20&lt;&gt;"確定","原本要確認",IF(F20="","入力要確認",IF(I20="","判断期限要設定",IF(OR(M20&gt;'使い方'!$B$3,N20&gt;'使い方'!$B$3,O20&gt;'使い方'!$B$3,Q20&gt;'使い方'!$B$3),"未来実績・要確認",IF(OR(AND(N20&lt;&gt;"",M20&lt;&gt;"",N20&lt;M20),AND(O20&lt;&gt;"",N20&lt;&gt;"",O20&lt;N20),AND(Q20&lt;&gt;"",O20&lt;&gt;"",Q20&lt;O20)),"日時順序要確認",IF(OR(L20="",AND(L20&lt;&gt;"未判断",L20&lt;&gt;"継続",L20&lt;&gt;"終了")),"判断内容要確認",IF(L20="未判断",IF(F20&lt;'使い方'!$B$3,"通知期限超過",IF(I20&lt;'使い方'!$B$3,"判断期限超過",IF(I20='使い方'!$B$3,"判断期限当日","判断待ち"))),IF(AND(L20&lt;&gt;"未判断",M20=""),"判断記録要確認",IF(N20="",IF(F20&lt;'使い方'!$B$3,"通知期限超過","送信待ち"),IF(O20="",IF(F20&lt;'使い方'!$B$3,"通知期限超過","原本条件の連絡確認待ち"),IF(O20&gt;F20,"期限後連絡・要確認",IF(OR(Q20="",R20="",P20=""),"完了確認待ち",IF(AND(L20="終了",T20&lt;&gt;"対象外"),"次回区分要確認",IF(AND(L20="継続",OR(T20&lt;&gt;"確定",S20="",S20&lt;=F20)),"次回期限要確認","今回連絡完了"))))))))))))))))</x:f>
      </x:c>
      <x:c r="V20" s="46"/>
      <x:c r="W20" s="48"/>
      <x:c r="X20" s="46"/>
      <x:c r="Y20" s="46"/>
    </x:row>
    <x:row r="21" ht="37" customHeight="1">
      <x:c r="A21" s="46"/>
      <x:c r="B21" s="46"/>
      <x:c r="C21" s="46"/>
      <x:c r="D21" s="48"/>
      <x:c r="E21" s="48"/>
      <x:c r="F21" s="48"/>
      <x:c r="G21" s="46"/>
      <x:c r="H21" s="50"/>
      <x:c r="I21" s="53" t="str">
        <x:f>IF(OR(A21="",G21&lt;&gt;"確定",F21="",H21="",H21&lt;0,H21&lt;&gt;INT(H21)),"",F21-H21)</x:f>
      </x:c>
      <x:c r="J21" s="46"/>
      <x:c r="K21" s="46"/>
      <x:c r="L21" s="46"/>
      <x:c r="M21" s="48"/>
      <x:c r="N21" s="48"/>
      <x:c r="O21" s="48"/>
      <x:c r="P21" s="46"/>
      <x:c r="Q21" s="48"/>
      <x:c r="R21" s="46"/>
      <x:c r="S21" s="48"/>
      <x:c r="T21" s="46"/>
      <x:c r="U21" s="57" t="str">
        <x:f>IF(A21="","",IF(G21="対象外","対象外・別管理",IF(G21&lt;&gt;"確定","原本要確認",IF(F21="","入力要確認",IF(I21="","判断期限要設定",IF(OR(M21&gt;'使い方'!$B$3,N21&gt;'使い方'!$B$3,O21&gt;'使い方'!$B$3,Q21&gt;'使い方'!$B$3),"未来実績・要確認",IF(OR(AND(N21&lt;&gt;"",M21&lt;&gt;"",N21&lt;M21),AND(O21&lt;&gt;"",N21&lt;&gt;"",O21&lt;N21),AND(Q21&lt;&gt;"",O21&lt;&gt;"",Q21&lt;O21)),"日時順序要確認",IF(OR(L21="",AND(L21&lt;&gt;"未判断",L21&lt;&gt;"継続",L21&lt;&gt;"終了")),"判断内容要確認",IF(L21="未判断",IF(F21&lt;'使い方'!$B$3,"通知期限超過",IF(I21&lt;'使い方'!$B$3,"判断期限超過",IF(I21='使い方'!$B$3,"判断期限当日","判断待ち"))),IF(AND(L21&lt;&gt;"未判断",M21=""),"判断記録要確認",IF(N21="",IF(F21&lt;'使い方'!$B$3,"通知期限超過","送信待ち"),IF(O21="",IF(F21&lt;'使い方'!$B$3,"通知期限超過","原本条件の連絡確認待ち"),IF(O21&gt;F21,"期限後連絡・要確認",IF(OR(Q21="",R21="",P21=""),"完了確認待ち",IF(AND(L21="終了",T21&lt;&gt;"対象外"),"次回区分要確認",IF(AND(L21="継続",OR(T21&lt;&gt;"確定",S21="",S21&lt;=F21)),"次回期限要確認","今回連絡完了"))))))))))))))))</x:f>
      </x:c>
      <x:c r="V21" s="46"/>
      <x:c r="W21" s="48"/>
      <x:c r="X21" s="46"/>
      <x:c r="Y21" s="46"/>
    </x:row>
    <x:row r="22" ht="37" customHeight="1">
      <x:c r="A22" s="46"/>
      <x:c r="B22" s="46"/>
      <x:c r="C22" s="46"/>
      <x:c r="D22" s="48"/>
      <x:c r="E22" s="48"/>
      <x:c r="F22" s="48"/>
      <x:c r="G22" s="46"/>
      <x:c r="H22" s="50"/>
      <x:c r="I22" s="53" t="str">
        <x:f>IF(OR(A22="",G22&lt;&gt;"確定",F22="",H22="",H22&lt;0,H22&lt;&gt;INT(H22)),"",F22-H22)</x:f>
      </x:c>
      <x:c r="J22" s="46"/>
      <x:c r="K22" s="46"/>
      <x:c r="L22" s="46"/>
      <x:c r="M22" s="48"/>
      <x:c r="N22" s="48"/>
      <x:c r="O22" s="48"/>
      <x:c r="P22" s="46"/>
      <x:c r="Q22" s="48"/>
      <x:c r="R22" s="46"/>
      <x:c r="S22" s="48"/>
      <x:c r="T22" s="46"/>
      <x:c r="U22" s="57" t="str">
        <x:f>IF(A22="","",IF(G22="対象外","対象外・別管理",IF(G22&lt;&gt;"確定","原本要確認",IF(F22="","入力要確認",IF(I22="","判断期限要設定",IF(OR(M22&gt;'使い方'!$B$3,N22&gt;'使い方'!$B$3,O22&gt;'使い方'!$B$3,Q22&gt;'使い方'!$B$3),"未来実績・要確認",IF(OR(AND(N22&lt;&gt;"",M22&lt;&gt;"",N22&lt;M22),AND(O22&lt;&gt;"",N22&lt;&gt;"",O22&lt;N22),AND(Q22&lt;&gt;"",O22&lt;&gt;"",Q22&lt;O22)),"日時順序要確認",IF(OR(L22="",AND(L22&lt;&gt;"未判断",L22&lt;&gt;"継続",L22&lt;&gt;"終了")),"判断内容要確認",IF(L22="未判断",IF(F22&lt;'使い方'!$B$3,"通知期限超過",IF(I22&lt;'使い方'!$B$3,"判断期限超過",IF(I22='使い方'!$B$3,"判断期限当日","判断待ち"))),IF(AND(L22&lt;&gt;"未判断",M22=""),"判断記録要確認",IF(N22="",IF(F22&lt;'使い方'!$B$3,"通知期限超過","送信待ち"),IF(O22="",IF(F22&lt;'使い方'!$B$3,"通知期限超過","原本条件の連絡確認待ち"),IF(O22&gt;F22,"期限後連絡・要確認",IF(OR(Q22="",R22="",P22=""),"完了確認待ち",IF(AND(L22="終了",T22&lt;&gt;"対象外"),"次回区分要確認",IF(AND(L22="継続",OR(T22&lt;&gt;"確定",S22="",S22&lt;=F22)),"次回期限要確認","今回連絡完了"))))))))))))))))</x:f>
      </x:c>
      <x:c r="V22" s="46"/>
      <x:c r="W22" s="48"/>
      <x:c r="X22" s="46"/>
      <x:c r="Y22" s="46"/>
    </x:row>
    <x:row r="23" ht="37" customHeight="1">
      <x:c r="A23" s="46"/>
      <x:c r="B23" s="46"/>
      <x:c r="C23" s="46"/>
      <x:c r="D23" s="48"/>
      <x:c r="E23" s="48"/>
      <x:c r="F23" s="48"/>
      <x:c r="G23" s="46"/>
      <x:c r="H23" s="50"/>
      <x:c r="I23" s="53" t="str">
        <x:f>IF(OR(A23="",G23&lt;&gt;"確定",F23="",H23="",H23&lt;0,H23&lt;&gt;INT(H23)),"",F23-H23)</x:f>
      </x:c>
      <x:c r="J23" s="46"/>
      <x:c r="K23" s="46"/>
      <x:c r="L23" s="46"/>
      <x:c r="M23" s="48"/>
      <x:c r="N23" s="48"/>
      <x:c r="O23" s="48"/>
      <x:c r="P23" s="46"/>
      <x:c r="Q23" s="48"/>
      <x:c r="R23" s="46"/>
      <x:c r="S23" s="48"/>
      <x:c r="T23" s="46"/>
      <x:c r="U23" s="57" t="str">
        <x:f>IF(A23="","",IF(G23="対象外","対象外・別管理",IF(G23&lt;&gt;"確定","原本要確認",IF(F23="","入力要確認",IF(I23="","判断期限要設定",IF(OR(M23&gt;'使い方'!$B$3,N23&gt;'使い方'!$B$3,O23&gt;'使い方'!$B$3,Q23&gt;'使い方'!$B$3),"未来実績・要確認",IF(OR(AND(N23&lt;&gt;"",M23&lt;&gt;"",N23&lt;M23),AND(O23&lt;&gt;"",N23&lt;&gt;"",O23&lt;N23),AND(Q23&lt;&gt;"",O23&lt;&gt;"",Q23&lt;O23)),"日時順序要確認",IF(OR(L23="",AND(L23&lt;&gt;"未判断",L23&lt;&gt;"継続",L23&lt;&gt;"終了")),"判断内容要確認",IF(L23="未判断",IF(F23&lt;'使い方'!$B$3,"通知期限超過",IF(I23&lt;'使い方'!$B$3,"判断期限超過",IF(I23='使い方'!$B$3,"判断期限当日","判断待ち"))),IF(AND(L23&lt;&gt;"未判断",M23=""),"判断記録要確認",IF(N23="",IF(F23&lt;'使い方'!$B$3,"通知期限超過","送信待ち"),IF(O23="",IF(F23&lt;'使い方'!$B$3,"通知期限超過","原本条件の連絡確認待ち"),IF(O23&gt;F23,"期限後連絡・要確認",IF(OR(Q23="",R23="",P23=""),"完了確認待ち",IF(AND(L23="終了",T23&lt;&gt;"対象外"),"次回区分要確認",IF(AND(L23="継続",OR(T23&lt;&gt;"確定",S23="",S23&lt;=F23)),"次回期限要確認","今回連絡完了"))))))))))))))))</x:f>
      </x:c>
      <x:c r="V23" s="46"/>
      <x:c r="W23" s="48"/>
      <x:c r="X23" s="46"/>
      <x:c r="Y23" s="46"/>
    </x:row>
    <x:row r="24" ht="37" customHeight="1">
      <x:c r="A24" s="46"/>
      <x:c r="B24" s="46"/>
      <x:c r="C24" s="46"/>
      <x:c r="D24" s="48"/>
      <x:c r="E24" s="48"/>
      <x:c r="F24" s="48"/>
      <x:c r="G24" s="46"/>
      <x:c r="H24" s="50"/>
      <x:c r="I24" s="53" t="str">
        <x:f>IF(OR(A24="",G24&lt;&gt;"確定",F24="",H24="",H24&lt;0,H24&lt;&gt;INT(H24)),"",F24-H24)</x:f>
      </x:c>
      <x:c r="J24" s="46"/>
      <x:c r="K24" s="46"/>
      <x:c r="L24" s="46"/>
      <x:c r="M24" s="48"/>
      <x:c r="N24" s="48"/>
      <x:c r="O24" s="48"/>
      <x:c r="P24" s="46"/>
      <x:c r="Q24" s="48"/>
      <x:c r="R24" s="46"/>
      <x:c r="S24" s="48"/>
      <x:c r="T24" s="46"/>
      <x:c r="U24" s="57" t="str">
        <x:f>IF(A24="","",IF(G24="対象外","対象外・別管理",IF(G24&lt;&gt;"確定","原本要確認",IF(F24="","入力要確認",IF(I24="","判断期限要設定",IF(OR(M24&gt;'使い方'!$B$3,N24&gt;'使い方'!$B$3,O24&gt;'使い方'!$B$3,Q24&gt;'使い方'!$B$3),"未来実績・要確認",IF(OR(AND(N24&lt;&gt;"",M24&lt;&gt;"",N24&lt;M24),AND(O24&lt;&gt;"",N24&lt;&gt;"",O24&lt;N24),AND(Q24&lt;&gt;"",O24&lt;&gt;"",Q24&lt;O24)),"日時順序要確認",IF(OR(L24="",AND(L24&lt;&gt;"未判断",L24&lt;&gt;"継続",L24&lt;&gt;"終了")),"判断内容要確認",IF(L24="未判断",IF(F24&lt;'使い方'!$B$3,"通知期限超過",IF(I24&lt;'使い方'!$B$3,"判断期限超過",IF(I24='使い方'!$B$3,"判断期限当日","判断待ち"))),IF(AND(L24&lt;&gt;"未判断",M24=""),"判断記録要確認",IF(N24="",IF(F24&lt;'使い方'!$B$3,"通知期限超過","送信待ち"),IF(O24="",IF(F24&lt;'使い方'!$B$3,"通知期限超過","原本条件の連絡確認待ち"),IF(O24&gt;F24,"期限後連絡・要確認",IF(OR(Q24="",R24="",P24=""),"完了確認待ち",IF(AND(L24="終了",T24&lt;&gt;"対象外"),"次回区分要確認",IF(AND(L24="継続",OR(T24&lt;&gt;"確定",S24="",S24&lt;=F24)),"次回期限要確認","今回連絡完了"))))))))))))))))</x:f>
      </x:c>
      <x:c r="V24" s="46"/>
      <x:c r="W24" s="48"/>
      <x:c r="X24" s="46"/>
      <x:c r="Y24" s="46"/>
    </x:row>
    <x:row r="25" ht="37" customHeight="1">
      <x:c r="A25" s="46"/>
      <x:c r="B25" s="46"/>
      <x:c r="C25" s="46"/>
      <x:c r="D25" s="48"/>
      <x:c r="E25" s="48"/>
      <x:c r="F25" s="48"/>
      <x:c r="G25" s="46"/>
      <x:c r="H25" s="50"/>
      <x:c r="I25" s="53" t="str">
        <x:f>IF(OR(A25="",G25&lt;&gt;"確定",F25="",H25="",H25&lt;0,H25&lt;&gt;INT(H25)),"",F25-H25)</x:f>
      </x:c>
      <x:c r="J25" s="46"/>
      <x:c r="K25" s="46"/>
      <x:c r="L25" s="46"/>
      <x:c r="M25" s="48"/>
      <x:c r="N25" s="48"/>
      <x:c r="O25" s="48"/>
      <x:c r="P25" s="46"/>
      <x:c r="Q25" s="48"/>
      <x:c r="R25" s="46"/>
      <x:c r="S25" s="48"/>
      <x:c r="T25" s="46"/>
      <x:c r="U25" s="57" t="str">
        <x:f>IF(A25="","",IF(G25="対象外","対象外・別管理",IF(G25&lt;&gt;"確定","原本要確認",IF(F25="","入力要確認",IF(I25="","判断期限要設定",IF(OR(M25&gt;'使い方'!$B$3,N25&gt;'使い方'!$B$3,O25&gt;'使い方'!$B$3,Q25&gt;'使い方'!$B$3),"未来実績・要確認",IF(OR(AND(N25&lt;&gt;"",M25&lt;&gt;"",N25&lt;M25),AND(O25&lt;&gt;"",N25&lt;&gt;"",O25&lt;N25),AND(Q25&lt;&gt;"",O25&lt;&gt;"",Q25&lt;O25)),"日時順序要確認",IF(OR(L25="",AND(L25&lt;&gt;"未判断",L25&lt;&gt;"継続",L25&lt;&gt;"終了")),"判断内容要確認",IF(L25="未判断",IF(F25&lt;'使い方'!$B$3,"通知期限超過",IF(I25&lt;'使い方'!$B$3,"判断期限超過",IF(I25='使い方'!$B$3,"判断期限当日","判断待ち"))),IF(AND(L25&lt;&gt;"未判断",M25=""),"判断記録要確認",IF(N25="",IF(F25&lt;'使い方'!$B$3,"通知期限超過","送信待ち"),IF(O25="",IF(F25&lt;'使い方'!$B$3,"通知期限超過","原本条件の連絡確認待ち"),IF(O25&gt;F25,"期限後連絡・要確認",IF(OR(Q25="",R25="",P25=""),"完了確認待ち",IF(AND(L25="終了",T25&lt;&gt;"対象外"),"次回区分要確認",IF(AND(L25="継続",OR(T25&lt;&gt;"確定",S25="",S25&lt;=F25)),"次回期限要確認","今回連絡完了"))))))))))))))))</x:f>
      </x:c>
      <x:c r="V25" s="46"/>
      <x:c r="W25" s="48"/>
      <x:c r="X25" s="46"/>
      <x:c r="Y25" s="46"/>
    </x:row>
    <x:row r="26" ht="37" customHeight="1">
      <x:c r="A26" s="46"/>
      <x:c r="B26" s="46"/>
      <x:c r="C26" s="46"/>
      <x:c r="D26" s="48"/>
      <x:c r="E26" s="48"/>
      <x:c r="F26" s="48"/>
      <x:c r="G26" s="46"/>
      <x:c r="H26" s="50"/>
      <x:c r="I26" s="53" t="str">
        <x:f>IF(OR(A26="",G26&lt;&gt;"確定",F26="",H26="",H26&lt;0,H26&lt;&gt;INT(H26)),"",F26-H26)</x:f>
      </x:c>
      <x:c r="J26" s="46"/>
      <x:c r="K26" s="46"/>
      <x:c r="L26" s="46"/>
      <x:c r="M26" s="48"/>
      <x:c r="N26" s="48"/>
      <x:c r="O26" s="48"/>
      <x:c r="P26" s="46"/>
      <x:c r="Q26" s="48"/>
      <x:c r="R26" s="46"/>
      <x:c r="S26" s="48"/>
      <x:c r="T26" s="46"/>
      <x:c r="U26" s="57" t="str">
        <x:f>IF(A26="","",IF(G26="対象外","対象外・別管理",IF(G26&lt;&gt;"確定","原本要確認",IF(F26="","入力要確認",IF(I26="","判断期限要設定",IF(OR(M26&gt;'使い方'!$B$3,N26&gt;'使い方'!$B$3,O26&gt;'使い方'!$B$3,Q26&gt;'使い方'!$B$3),"未来実績・要確認",IF(OR(AND(N26&lt;&gt;"",M26&lt;&gt;"",N26&lt;M26),AND(O26&lt;&gt;"",N26&lt;&gt;"",O26&lt;N26),AND(Q26&lt;&gt;"",O26&lt;&gt;"",Q26&lt;O26)),"日時順序要確認",IF(OR(L26="",AND(L26&lt;&gt;"未判断",L26&lt;&gt;"継続",L26&lt;&gt;"終了")),"判断内容要確認",IF(L26="未判断",IF(F26&lt;'使い方'!$B$3,"通知期限超過",IF(I26&lt;'使い方'!$B$3,"判断期限超過",IF(I26='使い方'!$B$3,"判断期限当日","判断待ち"))),IF(AND(L26&lt;&gt;"未判断",M26=""),"判断記録要確認",IF(N26="",IF(F26&lt;'使い方'!$B$3,"通知期限超過","送信待ち"),IF(O26="",IF(F26&lt;'使い方'!$B$3,"通知期限超過","原本条件の連絡確認待ち"),IF(O26&gt;F26,"期限後連絡・要確認",IF(OR(Q26="",R26="",P26=""),"完了確認待ち",IF(AND(L26="終了",T26&lt;&gt;"対象外"),"次回区分要確認",IF(AND(L26="継続",OR(T26&lt;&gt;"確定",S26="",S26&lt;=F26)),"次回期限要確認","今回連絡完了"))))))))))))))))</x:f>
      </x:c>
      <x:c r="V26" s="46"/>
      <x:c r="W26" s="48"/>
      <x:c r="X26" s="46"/>
      <x:c r="Y26" s="46"/>
    </x:row>
    <x:row r="27" ht="37" customHeight="1">
      <x:c r="A27" s="46"/>
      <x:c r="B27" s="46"/>
      <x:c r="C27" s="46"/>
      <x:c r="D27" s="48"/>
      <x:c r="E27" s="48"/>
      <x:c r="F27" s="48"/>
      <x:c r="G27" s="46"/>
      <x:c r="H27" s="50"/>
      <x:c r="I27" s="53" t="str">
        <x:f>IF(OR(A27="",G27&lt;&gt;"確定",F27="",H27="",H27&lt;0,H27&lt;&gt;INT(H27)),"",F27-H27)</x:f>
      </x:c>
      <x:c r="J27" s="46"/>
      <x:c r="K27" s="46"/>
      <x:c r="L27" s="46"/>
      <x:c r="M27" s="48"/>
      <x:c r="N27" s="48"/>
      <x:c r="O27" s="48"/>
      <x:c r="P27" s="46"/>
      <x:c r="Q27" s="48"/>
      <x:c r="R27" s="46"/>
      <x:c r="S27" s="48"/>
      <x:c r="T27" s="46"/>
      <x:c r="U27" s="57" t="str">
        <x:f>IF(A27="","",IF(G27="対象外","対象外・別管理",IF(G27&lt;&gt;"確定","原本要確認",IF(F27="","入力要確認",IF(I27="","判断期限要設定",IF(OR(M27&gt;'使い方'!$B$3,N27&gt;'使い方'!$B$3,O27&gt;'使い方'!$B$3,Q27&gt;'使い方'!$B$3),"未来実績・要確認",IF(OR(AND(N27&lt;&gt;"",M27&lt;&gt;"",N27&lt;M27),AND(O27&lt;&gt;"",N27&lt;&gt;"",O27&lt;N27),AND(Q27&lt;&gt;"",O27&lt;&gt;"",Q27&lt;O27)),"日時順序要確認",IF(OR(L27="",AND(L27&lt;&gt;"未判断",L27&lt;&gt;"継続",L27&lt;&gt;"終了")),"判断内容要確認",IF(L27="未判断",IF(F27&lt;'使い方'!$B$3,"通知期限超過",IF(I27&lt;'使い方'!$B$3,"判断期限超過",IF(I27='使い方'!$B$3,"判断期限当日","判断待ち"))),IF(AND(L27&lt;&gt;"未判断",M27=""),"判断記録要確認",IF(N27="",IF(F27&lt;'使い方'!$B$3,"通知期限超過","送信待ち"),IF(O27="",IF(F27&lt;'使い方'!$B$3,"通知期限超過","原本条件の連絡確認待ち"),IF(O27&gt;F27,"期限後連絡・要確認",IF(OR(Q27="",R27="",P27=""),"完了確認待ち",IF(AND(L27="終了",T27&lt;&gt;"対象外"),"次回区分要確認",IF(AND(L27="継続",OR(T27&lt;&gt;"確定",S27="",S27&lt;=F27)),"次回期限要確認","今回連絡完了"))))))))))))))))</x:f>
      </x:c>
      <x:c r="V27" s="46"/>
      <x:c r="W27" s="48"/>
      <x:c r="X27" s="46"/>
      <x:c r="Y27" s="46"/>
    </x:row>
    <x:row r="28" ht="37" customHeight="1">
      <x:c r="A28" s="46"/>
      <x:c r="B28" s="46"/>
      <x:c r="C28" s="46"/>
      <x:c r="D28" s="48"/>
      <x:c r="E28" s="48"/>
      <x:c r="F28" s="48"/>
      <x:c r="G28" s="46"/>
      <x:c r="H28" s="50"/>
      <x:c r="I28" s="53" t="str">
        <x:f>IF(OR(A28="",G28&lt;&gt;"確定",F28="",H28="",H28&lt;0,H28&lt;&gt;INT(H28)),"",F28-H28)</x:f>
      </x:c>
      <x:c r="J28" s="46"/>
      <x:c r="K28" s="46"/>
      <x:c r="L28" s="46"/>
      <x:c r="M28" s="48"/>
      <x:c r="N28" s="48"/>
      <x:c r="O28" s="48"/>
      <x:c r="P28" s="46"/>
      <x:c r="Q28" s="48"/>
      <x:c r="R28" s="46"/>
      <x:c r="S28" s="48"/>
      <x:c r="T28" s="46"/>
      <x:c r="U28" s="57" t="str">
        <x:f>IF(A28="","",IF(G28="対象外","対象外・別管理",IF(G28&lt;&gt;"確定","原本要確認",IF(F28="","入力要確認",IF(I28="","判断期限要設定",IF(OR(M28&gt;'使い方'!$B$3,N28&gt;'使い方'!$B$3,O28&gt;'使い方'!$B$3,Q28&gt;'使い方'!$B$3),"未来実績・要確認",IF(OR(AND(N28&lt;&gt;"",M28&lt;&gt;"",N28&lt;M28),AND(O28&lt;&gt;"",N28&lt;&gt;"",O28&lt;N28),AND(Q28&lt;&gt;"",O28&lt;&gt;"",Q28&lt;O28)),"日時順序要確認",IF(OR(L28="",AND(L28&lt;&gt;"未判断",L28&lt;&gt;"継続",L28&lt;&gt;"終了")),"判断内容要確認",IF(L28="未判断",IF(F28&lt;'使い方'!$B$3,"通知期限超過",IF(I28&lt;'使い方'!$B$3,"判断期限超過",IF(I28='使い方'!$B$3,"判断期限当日","判断待ち"))),IF(AND(L28&lt;&gt;"未判断",M28=""),"判断記録要確認",IF(N28="",IF(F28&lt;'使い方'!$B$3,"通知期限超過","送信待ち"),IF(O28="",IF(F28&lt;'使い方'!$B$3,"通知期限超過","原本条件の連絡確認待ち"),IF(O28&gt;F28,"期限後連絡・要確認",IF(OR(Q28="",R28="",P28=""),"完了確認待ち",IF(AND(L28="終了",T28&lt;&gt;"対象外"),"次回区分要確認",IF(AND(L28="継続",OR(T28&lt;&gt;"確定",S28="",S28&lt;=F28)),"次回期限要確認","今回連絡完了"))))))))))))))))</x:f>
      </x:c>
      <x:c r="V28" s="46"/>
      <x:c r="W28" s="48"/>
      <x:c r="X28" s="46"/>
      <x:c r="Y28" s="46"/>
    </x:row>
    <x:row r="29" ht="37" customHeight="1">
      <x:c r="A29" s="46"/>
      <x:c r="B29" s="46"/>
      <x:c r="C29" s="46"/>
      <x:c r="D29" s="48"/>
      <x:c r="E29" s="48"/>
      <x:c r="F29" s="48"/>
      <x:c r="G29" s="46"/>
      <x:c r="H29" s="50"/>
      <x:c r="I29" s="53" t="str">
        <x:f>IF(OR(A29="",G29&lt;&gt;"確定",F29="",H29="",H29&lt;0,H29&lt;&gt;INT(H29)),"",F29-H29)</x:f>
      </x:c>
      <x:c r="J29" s="46"/>
      <x:c r="K29" s="46"/>
      <x:c r="L29" s="46"/>
      <x:c r="M29" s="48"/>
      <x:c r="N29" s="48"/>
      <x:c r="O29" s="48"/>
      <x:c r="P29" s="46"/>
      <x:c r="Q29" s="48"/>
      <x:c r="R29" s="46"/>
      <x:c r="S29" s="48"/>
      <x:c r="T29" s="46"/>
      <x:c r="U29" s="57" t="str">
        <x:f>IF(A29="","",IF(G29="対象外","対象外・別管理",IF(G29&lt;&gt;"確定","原本要確認",IF(F29="","入力要確認",IF(I29="","判断期限要設定",IF(OR(M29&gt;'使い方'!$B$3,N29&gt;'使い方'!$B$3,O29&gt;'使い方'!$B$3,Q29&gt;'使い方'!$B$3),"未来実績・要確認",IF(OR(AND(N29&lt;&gt;"",M29&lt;&gt;"",N29&lt;M29),AND(O29&lt;&gt;"",N29&lt;&gt;"",O29&lt;N29),AND(Q29&lt;&gt;"",O29&lt;&gt;"",Q29&lt;O29)),"日時順序要確認",IF(OR(L29="",AND(L29&lt;&gt;"未判断",L29&lt;&gt;"継続",L29&lt;&gt;"終了")),"判断内容要確認",IF(L29="未判断",IF(F29&lt;'使い方'!$B$3,"通知期限超過",IF(I29&lt;'使い方'!$B$3,"判断期限超過",IF(I29='使い方'!$B$3,"判断期限当日","判断待ち"))),IF(AND(L29&lt;&gt;"未判断",M29=""),"判断記録要確認",IF(N29="",IF(F29&lt;'使い方'!$B$3,"通知期限超過","送信待ち"),IF(O29="",IF(F29&lt;'使い方'!$B$3,"通知期限超過","原本条件の連絡確認待ち"),IF(O29&gt;F29,"期限後連絡・要確認",IF(OR(Q29="",R29="",P29=""),"完了確認待ち",IF(AND(L29="終了",T29&lt;&gt;"対象外"),"次回区分要確認",IF(AND(L29="継続",OR(T29&lt;&gt;"確定",S29="",S29&lt;=F29)),"次回期限要確認","今回連絡完了"))))))))))))))))</x:f>
      </x:c>
      <x:c r="V29" s="46"/>
      <x:c r="W29" s="48"/>
      <x:c r="X29" s="46"/>
      <x:c r="Y29" s="46"/>
    </x:row>
    <x:row r="30" ht="37" customHeight="1">
      <x:c r="A30" s="46"/>
      <x:c r="B30" s="46"/>
      <x:c r="C30" s="46"/>
      <x:c r="D30" s="48"/>
      <x:c r="E30" s="48"/>
      <x:c r="F30" s="48"/>
      <x:c r="G30" s="46"/>
      <x:c r="H30" s="50"/>
      <x:c r="I30" s="53" t="str">
        <x:f>IF(OR(A30="",G30&lt;&gt;"確定",F30="",H30="",H30&lt;0,H30&lt;&gt;INT(H30)),"",F30-H30)</x:f>
      </x:c>
      <x:c r="J30" s="46"/>
      <x:c r="K30" s="46"/>
      <x:c r="L30" s="46"/>
      <x:c r="M30" s="48"/>
      <x:c r="N30" s="48"/>
      <x:c r="O30" s="48"/>
      <x:c r="P30" s="46"/>
      <x:c r="Q30" s="48"/>
      <x:c r="R30" s="46"/>
      <x:c r="S30" s="48"/>
      <x:c r="T30" s="46"/>
      <x:c r="U30" s="57" t="str">
        <x:f>IF(A30="","",IF(G30="対象外","対象外・別管理",IF(G30&lt;&gt;"確定","原本要確認",IF(F30="","入力要確認",IF(I30="","判断期限要設定",IF(OR(M30&gt;'使い方'!$B$3,N30&gt;'使い方'!$B$3,O30&gt;'使い方'!$B$3,Q30&gt;'使い方'!$B$3),"未来実績・要確認",IF(OR(AND(N30&lt;&gt;"",M30&lt;&gt;"",N30&lt;M30),AND(O30&lt;&gt;"",N30&lt;&gt;"",O30&lt;N30),AND(Q30&lt;&gt;"",O30&lt;&gt;"",Q30&lt;O30)),"日時順序要確認",IF(OR(L30="",AND(L30&lt;&gt;"未判断",L30&lt;&gt;"継続",L30&lt;&gt;"終了")),"判断内容要確認",IF(L30="未判断",IF(F30&lt;'使い方'!$B$3,"通知期限超過",IF(I30&lt;'使い方'!$B$3,"判断期限超過",IF(I30='使い方'!$B$3,"判断期限当日","判断待ち"))),IF(AND(L30&lt;&gt;"未判断",M30=""),"判断記録要確認",IF(N30="",IF(F30&lt;'使い方'!$B$3,"通知期限超過","送信待ち"),IF(O30="",IF(F30&lt;'使い方'!$B$3,"通知期限超過","原本条件の連絡確認待ち"),IF(O30&gt;F30,"期限後連絡・要確認",IF(OR(Q30="",R30="",P30=""),"完了確認待ち",IF(AND(L30="終了",T30&lt;&gt;"対象外"),"次回区分要確認",IF(AND(L30="継続",OR(T30&lt;&gt;"確定",S30="",S30&lt;=F30)),"次回期限要確認","今回連絡完了"))))))))))))))))</x:f>
      </x:c>
      <x:c r="V30" s="46"/>
      <x:c r="W30" s="48"/>
      <x:c r="X30" s="46"/>
      <x:c r="Y30" s="46"/>
    </x:row>
    <x:row r="31" ht="37" customHeight="1">
      <x:c r="A31" s="46"/>
      <x:c r="B31" s="46"/>
      <x:c r="C31" s="46"/>
      <x:c r="D31" s="48"/>
      <x:c r="E31" s="48"/>
      <x:c r="F31" s="48"/>
      <x:c r="G31" s="46"/>
      <x:c r="H31" s="50"/>
      <x:c r="I31" s="53" t="str">
        <x:f>IF(OR(A31="",G31&lt;&gt;"確定",F31="",H31="",H31&lt;0,H31&lt;&gt;INT(H31)),"",F31-H31)</x:f>
      </x:c>
      <x:c r="J31" s="46"/>
      <x:c r="K31" s="46"/>
      <x:c r="L31" s="46"/>
      <x:c r="M31" s="48"/>
      <x:c r="N31" s="48"/>
      <x:c r="O31" s="48"/>
      <x:c r="P31" s="46"/>
      <x:c r="Q31" s="48"/>
      <x:c r="R31" s="46"/>
      <x:c r="S31" s="48"/>
      <x:c r="T31" s="46"/>
      <x:c r="U31" s="57" t="str">
        <x:f>IF(A31="","",IF(G31="対象外","対象外・別管理",IF(G31&lt;&gt;"確定","原本要確認",IF(F31="","入力要確認",IF(I31="","判断期限要設定",IF(OR(M31&gt;'使い方'!$B$3,N31&gt;'使い方'!$B$3,O31&gt;'使い方'!$B$3,Q31&gt;'使い方'!$B$3),"未来実績・要確認",IF(OR(AND(N31&lt;&gt;"",M31&lt;&gt;"",N31&lt;M31),AND(O31&lt;&gt;"",N31&lt;&gt;"",O31&lt;N31),AND(Q31&lt;&gt;"",O31&lt;&gt;"",Q31&lt;O31)),"日時順序要確認",IF(OR(L31="",AND(L31&lt;&gt;"未判断",L31&lt;&gt;"継続",L31&lt;&gt;"終了")),"判断内容要確認",IF(L31="未判断",IF(F31&lt;'使い方'!$B$3,"通知期限超過",IF(I31&lt;'使い方'!$B$3,"判断期限超過",IF(I31='使い方'!$B$3,"判断期限当日","判断待ち"))),IF(AND(L31&lt;&gt;"未判断",M31=""),"判断記録要確認",IF(N31="",IF(F31&lt;'使い方'!$B$3,"通知期限超過","送信待ち"),IF(O31="",IF(F31&lt;'使い方'!$B$3,"通知期限超過","原本条件の連絡確認待ち"),IF(O31&gt;F31,"期限後連絡・要確認",IF(OR(Q31="",R31="",P31=""),"完了確認待ち",IF(AND(L31="終了",T31&lt;&gt;"対象外"),"次回区分要確認",IF(AND(L31="継続",OR(T31&lt;&gt;"確定",S31="",S31&lt;=F31)),"次回期限要確認","今回連絡完了"))))))))))))))))</x:f>
      </x:c>
      <x:c r="V31" s="46"/>
      <x:c r="W31" s="48"/>
      <x:c r="X31" s="46"/>
      <x:c r="Y31" s="46"/>
    </x:row>
    <x:row r="32" ht="37" customHeight="1">
      <x:c r="A32" s="46"/>
      <x:c r="B32" s="46"/>
      <x:c r="C32" s="46"/>
      <x:c r="D32" s="48"/>
      <x:c r="E32" s="48"/>
      <x:c r="F32" s="48"/>
      <x:c r="G32" s="46"/>
      <x:c r="H32" s="50"/>
      <x:c r="I32" s="53" t="str">
        <x:f>IF(OR(A32="",G32&lt;&gt;"確定",F32="",H32="",H32&lt;0,H32&lt;&gt;INT(H32)),"",F32-H32)</x:f>
      </x:c>
      <x:c r="J32" s="46"/>
      <x:c r="K32" s="46"/>
      <x:c r="L32" s="46"/>
      <x:c r="M32" s="48"/>
      <x:c r="N32" s="48"/>
      <x:c r="O32" s="48"/>
      <x:c r="P32" s="46"/>
      <x:c r="Q32" s="48"/>
      <x:c r="R32" s="46"/>
      <x:c r="S32" s="48"/>
      <x:c r="T32" s="46"/>
      <x:c r="U32" s="57" t="str">
        <x:f>IF(A32="","",IF(G32="対象外","対象外・別管理",IF(G32&lt;&gt;"確定","原本要確認",IF(F32="","入力要確認",IF(I32="","判断期限要設定",IF(OR(M32&gt;'使い方'!$B$3,N32&gt;'使い方'!$B$3,O32&gt;'使い方'!$B$3,Q32&gt;'使い方'!$B$3),"未来実績・要確認",IF(OR(AND(N32&lt;&gt;"",M32&lt;&gt;"",N32&lt;M32),AND(O32&lt;&gt;"",N32&lt;&gt;"",O32&lt;N32),AND(Q32&lt;&gt;"",O32&lt;&gt;"",Q32&lt;O32)),"日時順序要確認",IF(OR(L32="",AND(L32&lt;&gt;"未判断",L32&lt;&gt;"継続",L32&lt;&gt;"終了")),"判断内容要確認",IF(L32="未判断",IF(F32&lt;'使い方'!$B$3,"通知期限超過",IF(I32&lt;'使い方'!$B$3,"判断期限超過",IF(I32='使い方'!$B$3,"判断期限当日","判断待ち"))),IF(AND(L32&lt;&gt;"未判断",M32=""),"判断記録要確認",IF(N32="",IF(F32&lt;'使い方'!$B$3,"通知期限超過","送信待ち"),IF(O32="",IF(F32&lt;'使い方'!$B$3,"通知期限超過","原本条件の連絡確認待ち"),IF(O32&gt;F32,"期限後連絡・要確認",IF(OR(Q32="",R32="",P32=""),"完了確認待ち",IF(AND(L32="終了",T32&lt;&gt;"対象外"),"次回区分要確認",IF(AND(L32="継続",OR(T32&lt;&gt;"確定",S32="",S32&lt;=F32)),"次回期限要確認","今回連絡完了"))))))))))))))))</x:f>
      </x:c>
      <x:c r="V32" s="46"/>
      <x:c r="W32" s="48"/>
      <x:c r="X32" s="46"/>
      <x:c r="Y32" s="46"/>
    </x:row>
    <x:row r="33" ht="37" customHeight="1">
      <x:c r="A33" s="46"/>
      <x:c r="B33" s="46"/>
      <x:c r="C33" s="46"/>
      <x:c r="D33" s="48"/>
      <x:c r="E33" s="48"/>
      <x:c r="F33" s="48"/>
      <x:c r="G33" s="46"/>
      <x:c r="H33" s="50"/>
      <x:c r="I33" s="53" t="str">
        <x:f>IF(OR(A33="",G33&lt;&gt;"確定",F33="",H33="",H33&lt;0,H33&lt;&gt;INT(H33)),"",F33-H33)</x:f>
      </x:c>
      <x:c r="J33" s="46"/>
      <x:c r="K33" s="46"/>
      <x:c r="L33" s="46"/>
      <x:c r="M33" s="48"/>
      <x:c r="N33" s="48"/>
      <x:c r="O33" s="48"/>
      <x:c r="P33" s="46"/>
      <x:c r="Q33" s="48"/>
      <x:c r="R33" s="46"/>
      <x:c r="S33" s="48"/>
      <x:c r="T33" s="46"/>
      <x:c r="U33" s="57" t="str">
        <x:f>IF(A33="","",IF(G33="対象外","対象外・別管理",IF(G33&lt;&gt;"確定","原本要確認",IF(F33="","入力要確認",IF(I33="","判断期限要設定",IF(OR(M33&gt;'使い方'!$B$3,N33&gt;'使い方'!$B$3,O33&gt;'使い方'!$B$3,Q33&gt;'使い方'!$B$3),"未来実績・要確認",IF(OR(AND(N33&lt;&gt;"",M33&lt;&gt;"",N33&lt;M33),AND(O33&lt;&gt;"",N33&lt;&gt;"",O33&lt;N33),AND(Q33&lt;&gt;"",O33&lt;&gt;"",Q33&lt;O33)),"日時順序要確認",IF(OR(L33="",AND(L33&lt;&gt;"未判断",L33&lt;&gt;"継続",L33&lt;&gt;"終了")),"判断内容要確認",IF(L33="未判断",IF(F33&lt;'使い方'!$B$3,"通知期限超過",IF(I33&lt;'使い方'!$B$3,"判断期限超過",IF(I33='使い方'!$B$3,"判断期限当日","判断待ち"))),IF(AND(L33&lt;&gt;"未判断",M33=""),"判断記録要確認",IF(N33="",IF(F33&lt;'使い方'!$B$3,"通知期限超過","送信待ち"),IF(O33="",IF(F33&lt;'使い方'!$B$3,"通知期限超過","原本条件の連絡確認待ち"),IF(O33&gt;F33,"期限後連絡・要確認",IF(OR(Q33="",R33="",P33=""),"完了確認待ち",IF(AND(L33="終了",T33&lt;&gt;"対象外"),"次回区分要確認",IF(AND(L33="継続",OR(T33&lt;&gt;"確定",S33="",S33&lt;=F33)),"次回期限要確認","今回連絡完了"))))))))))))))))</x:f>
      </x:c>
      <x:c r="V33" s="46"/>
      <x:c r="W33" s="48"/>
      <x:c r="X33" s="46"/>
      <x:c r="Y33" s="46"/>
    </x:row>
    <x:row r="34" ht="37" customHeight="1">
      <x:c r="A34" s="46"/>
      <x:c r="B34" s="46"/>
      <x:c r="C34" s="46"/>
      <x:c r="D34" s="48"/>
      <x:c r="E34" s="48"/>
      <x:c r="F34" s="48"/>
      <x:c r="G34" s="46"/>
      <x:c r="H34" s="50"/>
      <x:c r="I34" s="53" t="str">
        <x:f>IF(OR(A34="",G34&lt;&gt;"確定",F34="",H34="",H34&lt;0,H34&lt;&gt;INT(H34)),"",F34-H34)</x:f>
      </x:c>
      <x:c r="J34" s="46"/>
      <x:c r="K34" s="46"/>
      <x:c r="L34" s="46"/>
      <x:c r="M34" s="48"/>
      <x:c r="N34" s="48"/>
      <x:c r="O34" s="48"/>
      <x:c r="P34" s="46"/>
      <x:c r="Q34" s="48"/>
      <x:c r="R34" s="46"/>
      <x:c r="S34" s="48"/>
      <x:c r="T34" s="46"/>
      <x:c r="U34" s="57" t="str">
        <x:f>IF(A34="","",IF(G34="対象外","対象外・別管理",IF(G34&lt;&gt;"確定","原本要確認",IF(F34="","入力要確認",IF(I34="","判断期限要設定",IF(OR(M34&gt;'使い方'!$B$3,N34&gt;'使い方'!$B$3,O34&gt;'使い方'!$B$3,Q34&gt;'使い方'!$B$3),"未来実績・要確認",IF(OR(AND(N34&lt;&gt;"",M34&lt;&gt;"",N34&lt;M34),AND(O34&lt;&gt;"",N34&lt;&gt;"",O34&lt;N34),AND(Q34&lt;&gt;"",O34&lt;&gt;"",Q34&lt;O34)),"日時順序要確認",IF(OR(L34="",AND(L34&lt;&gt;"未判断",L34&lt;&gt;"継続",L34&lt;&gt;"終了")),"判断内容要確認",IF(L34="未判断",IF(F34&lt;'使い方'!$B$3,"通知期限超過",IF(I34&lt;'使い方'!$B$3,"判断期限超過",IF(I34='使い方'!$B$3,"判断期限当日","判断待ち"))),IF(AND(L34&lt;&gt;"未判断",M34=""),"判断記録要確認",IF(N34="",IF(F34&lt;'使い方'!$B$3,"通知期限超過","送信待ち"),IF(O34="",IF(F34&lt;'使い方'!$B$3,"通知期限超過","原本条件の連絡確認待ち"),IF(O34&gt;F34,"期限後連絡・要確認",IF(OR(Q34="",R34="",P34=""),"完了確認待ち",IF(AND(L34="終了",T34&lt;&gt;"対象外"),"次回区分要確認",IF(AND(L34="継続",OR(T34&lt;&gt;"確定",S34="",S34&lt;=F34)),"次回期限要確認","今回連絡完了"))))))))))))))))</x:f>
      </x:c>
      <x:c r="V34" s="46"/>
      <x:c r="W34" s="48"/>
      <x:c r="X34" s="46"/>
      <x:c r="Y34" s="46"/>
    </x:row>
    <x:row r="35" ht="37" customHeight="1">
      <x:c r="A35" s="46"/>
      <x:c r="B35" s="46"/>
      <x:c r="C35" s="46"/>
      <x:c r="D35" s="48"/>
      <x:c r="E35" s="48"/>
      <x:c r="F35" s="48"/>
      <x:c r="G35" s="46"/>
      <x:c r="H35" s="50"/>
      <x:c r="I35" s="53" t="str">
        <x:f>IF(OR(A35="",G35&lt;&gt;"確定",F35="",H35="",H35&lt;0,H35&lt;&gt;INT(H35)),"",F35-H35)</x:f>
      </x:c>
      <x:c r="J35" s="46"/>
      <x:c r="K35" s="46"/>
      <x:c r="L35" s="46"/>
      <x:c r="M35" s="48"/>
      <x:c r="N35" s="48"/>
      <x:c r="O35" s="48"/>
      <x:c r="P35" s="46"/>
      <x:c r="Q35" s="48"/>
      <x:c r="R35" s="46"/>
      <x:c r="S35" s="48"/>
      <x:c r="T35" s="46"/>
      <x:c r="U35" s="57" t="str">
        <x:f>IF(A35="","",IF(G35="対象外","対象外・別管理",IF(G35&lt;&gt;"確定","原本要確認",IF(F35="","入力要確認",IF(I35="","判断期限要設定",IF(OR(M35&gt;'使い方'!$B$3,N35&gt;'使い方'!$B$3,O35&gt;'使い方'!$B$3,Q35&gt;'使い方'!$B$3),"未来実績・要確認",IF(OR(AND(N35&lt;&gt;"",M35&lt;&gt;"",N35&lt;M35),AND(O35&lt;&gt;"",N35&lt;&gt;"",O35&lt;N35),AND(Q35&lt;&gt;"",O35&lt;&gt;"",Q35&lt;O35)),"日時順序要確認",IF(OR(L35="",AND(L35&lt;&gt;"未判断",L35&lt;&gt;"継続",L35&lt;&gt;"終了")),"判断内容要確認",IF(L35="未判断",IF(F35&lt;'使い方'!$B$3,"通知期限超過",IF(I35&lt;'使い方'!$B$3,"判断期限超過",IF(I35='使い方'!$B$3,"判断期限当日","判断待ち"))),IF(AND(L35&lt;&gt;"未判断",M35=""),"判断記録要確認",IF(N35="",IF(F35&lt;'使い方'!$B$3,"通知期限超過","送信待ち"),IF(O35="",IF(F35&lt;'使い方'!$B$3,"通知期限超過","原本条件の連絡確認待ち"),IF(O35&gt;F35,"期限後連絡・要確認",IF(OR(Q35="",R35="",P35=""),"完了確認待ち",IF(AND(L35="終了",T35&lt;&gt;"対象外"),"次回区分要確認",IF(AND(L35="継続",OR(T35&lt;&gt;"確定",S35="",S35&lt;=F35)),"次回期限要確認","今回連絡完了"))))))))))))))))</x:f>
      </x:c>
      <x:c r="V35" s="46"/>
      <x:c r="W35" s="48"/>
      <x:c r="X35" s="46"/>
      <x:c r="Y35" s="46"/>
    </x:row>
    <x:row r="36" ht="37" customHeight="1">
      <x:c r="A36" s="46"/>
      <x:c r="B36" s="46"/>
      <x:c r="C36" s="46"/>
      <x:c r="D36" s="48"/>
      <x:c r="E36" s="48"/>
      <x:c r="F36" s="48"/>
      <x:c r="G36" s="46"/>
      <x:c r="H36" s="50"/>
      <x:c r="I36" s="53" t="str">
        <x:f>IF(OR(A36="",G36&lt;&gt;"確定",F36="",H36="",H36&lt;0,H36&lt;&gt;INT(H36)),"",F36-H36)</x:f>
      </x:c>
      <x:c r="J36" s="46"/>
      <x:c r="K36" s="46"/>
      <x:c r="L36" s="46"/>
      <x:c r="M36" s="48"/>
      <x:c r="N36" s="48"/>
      <x:c r="O36" s="48"/>
      <x:c r="P36" s="46"/>
      <x:c r="Q36" s="48"/>
      <x:c r="R36" s="46"/>
      <x:c r="S36" s="48"/>
      <x:c r="T36" s="46"/>
      <x:c r="U36" s="57" t="str">
        <x:f>IF(A36="","",IF(G36="対象外","対象外・別管理",IF(G36&lt;&gt;"確定","原本要確認",IF(F36="","入力要確認",IF(I36="","判断期限要設定",IF(OR(M36&gt;'使い方'!$B$3,N36&gt;'使い方'!$B$3,O36&gt;'使い方'!$B$3,Q36&gt;'使い方'!$B$3),"未来実績・要確認",IF(OR(AND(N36&lt;&gt;"",M36&lt;&gt;"",N36&lt;M36),AND(O36&lt;&gt;"",N36&lt;&gt;"",O36&lt;N36),AND(Q36&lt;&gt;"",O36&lt;&gt;"",Q36&lt;O36)),"日時順序要確認",IF(OR(L36="",AND(L36&lt;&gt;"未判断",L36&lt;&gt;"継続",L36&lt;&gt;"終了")),"判断内容要確認",IF(L36="未判断",IF(F36&lt;'使い方'!$B$3,"通知期限超過",IF(I36&lt;'使い方'!$B$3,"判断期限超過",IF(I36='使い方'!$B$3,"判断期限当日","判断待ち"))),IF(AND(L36&lt;&gt;"未判断",M36=""),"判断記録要確認",IF(N36="",IF(F36&lt;'使い方'!$B$3,"通知期限超過","送信待ち"),IF(O36="",IF(F36&lt;'使い方'!$B$3,"通知期限超過","原本条件の連絡確認待ち"),IF(O36&gt;F36,"期限後連絡・要確認",IF(OR(Q36="",R36="",P36=""),"完了確認待ち",IF(AND(L36="終了",T36&lt;&gt;"対象外"),"次回区分要確認",IF(AND(L36="継続",OR(T36&lt;&gt;"確定",S36="",S36&lt;=F36)),"次回期限要確認","今回連絡完了"))))))))))))))))</x:f>
      </x:c>
      <x:c r="V36" s="46"/>
      <x:c r="W36" s="48"/>
      <x:c r="X36" s="46"/>
      <x:c r="Y36" s="46"/>
    </x:row>
    <x:row r="37" ht="37" customHeight="1">
      <x:c r="A37" s="46"/>
      <x:c r="B37" s="46"/>
      <x:c r="C37" s="46"/>
      <x:c r="D37" s="48"/>
      <x:c r="E37" s="48"/>
      <x:c r="F37" s="48"/>
      <x:c r="G37" s="46"/>
      <x:c r="H37" s="50"/>
      <x:c r="I37" s="53" t="str">
        <x:f>IF(OR(A37="",G37&lt;&gt;"確定",F37="",H37="",H37&lt;0,H37&lt;&gt;INT(H37)),"",F37-H37)</x:f>
      </x:c>
      <x:c r="J37" s="46"/>
      <x:c r="K37" s="46"/>
      <x:c r="L37" s="46"/>
      <x:c r="M37" s="48"/>
      <x:c r="N37" s="48"/>
      <x:c r="O37" s="48"/>
      <x:c r="P37" s="46"/>
      <x:c r="Q37" s="48"/>
      <x:c r="R37" s="46"/>
      <x:c r="S37" s="48"/>
      <x:c r="T37" s="46"/>
      <x:c r="U37" s="57" t="str">
        <x:f>IF(A37="","",IF(G37="対象外","対象外・別管理",IF(G37&lt;&gt;"確定","原本要確認",IF(F37="","入力要確認",IF(I37="","判断期限要設定",IF(OR(M37&gt;'使い方'!$B$3,N37&gt;'使い方'!$B$3,O37&gt;'使い方'!$B$3,Q37&gt;'使い方'!$B$3),"未来実績・要確認",IF(OR(AND(N37&lt;&gt;"",M37&lt;&gt;"",N37&lt;M37),AND(O37&lt;&gt;"",N37&lt;&gt;"",O37&lt;N37),AND(Q37&lt;&gt;"",O37&lt;&gt;"",Q37&lt;O37)),"日時順序要確認",IF(OR(L37="",AND(L37&lt;&gt;"未判断",L37&lt;&gt;"継続",L37&lt;&gt;"終了")),"判断内容要確認",IF(L37="未判断",IF(F37&lt;'使い方'!$B$3,"通知期限超過",IF(I37&lt;'使い方'!$B$3,"判断期限超過",IF(I37='使い方'!$B$3,"判断期限当日","判断待ち"))),IF(AND(L37&lt;&gt;"未判断",M37=""),"判断記録要確認",IF(N37="",IF(F37&lt;'使い方'!$B$3,"通知期限超過","送信待ち"),IF(O37="",IF(F37&lt;'使い方'!$B$3,"通知期限超過","原本条件の連絡確認待ち"),IF(O37&gt;F37,"期限後連絡・要確認",IF(OR(Q37="",R37="",P37=""),"完了確認待ち",IF(AND(L37="終了",T37&lt;&gt;"対象外"),"次回区分要確認",IF(AND(L37="継続",OR(T37&lt;&gt;"確定",S37="",S37&lt;=F37)),"次回期限要確認","今回連絡完了"))))))))))))))))</x:f>
      </x:c>
      <x:c r="V37" s="46"/>
      <x:c r="W37" s="48"/>
      <x:c r="X37" s="46"/>
      <x:c r="Y37" s="46"/>
    </x:row>
    <x:row r="38" ht="37" customHeight="1">
      <x:c r="A38" s="46"/>
      <x:c r="B38" s="46"/>
      <x:c r="C38" s="46"/>
      <x:c r="D38" s="48"/>
      <x:c r="E38" s="48"/>
      <x:c r="F38" s="48"/>
      <x:c r="G38" s="46"/>
      <x:c r="H38" s="50"/>
      <x:c r="I38" s="53" t="str">
        <x:f>IF(OR(A38="",G38&lt;&gt;"確定",F38="",H38="",H38&lt;0,H38&lt;&gt;INT(H38)),"",F38-H38)</x:f>
      </x:c>
      <x:c r="J38" s="46"/>
      <x:c r="K38" s="46"/>
      <x:c r="L38" s="46"/>
      <x:c r="M38" s="48"/>
      <x:c r="N38" s="48"/>
      <x:c r="O38" s="48"/>
      <x:c r="P38" s="46"/>
      <x:c r="Q38" s="48"/>
      <x:c r="R38" s="46"/>
      <x:c r="S38" s="48"/>
      <x:c r="T38" s="46"/>
      <x:c r="U38" s="57" t="str">
        <x:f>IF(A38="","",IF(G38="対象外","対象外・別管理",IF(G38&lt;&gt;"確定","原本要確認",IF(F38="","入力要確認",IF(I38="","判断期限要設定",IF(OR(M38&gt;'使い方'!$B$3,N38&gt;'使い方'!$B$3,O38&gt;'使い方'!$B$3,Q38&gt;'使い方'!$B$3),"未来実績・要確認",IF(OR(AND(N38&lt;&gt;"",M38&lt;&gt;"",N38&lt;M38),AND(O38&lt;&gt;"",N38&lt;&gt;"",O38&lt;N38),AND(Q38&lt;&gt;"",O38&lt;&gt;"",Q38&lt;O38)),"日時順序要確認",IF(OR(L38="",AND(L38&lt;&gt;"未判断",L38&lt;&gt;"継続",L38&lt;&gt;"終了")),"判断内容要確認",IF(L38="未判断",IF(F38&lt;'使い方'!$B$3,"通知期限超過",IF(I38&lt;'使い方'!$B$3,"判断期限超過",IF(I38='使い方'!$B$3,"判断期限当日","判断待ち"))),IF(AND(L38&lt;&gt;"未判断",M38=""),"判断記録要確認",IF(N38="",IF(F38&lt;'使い方'!$B$3,"通知期限超過","送信待ち"),IF(O38="",IF(F38&lt;'使い方'!$B$3,"通知期限超過","原本条件の連絡確認待ち"),IF(O38&gt;F38,"期限後連絡・要確認",IF(OR(Q38="",R38="",P38=""),"完了確認待ち",IF(AND(L38="終了",T38&lt;&gt;"対象外"),"次回区分要確認",IF(AND(L38="継続",OR(T38&lt;&gt;"確定",S38="",S38&lt;=F38)),"次回期限要確認","今回連絡完了"))))))))))))))))</x:f>
      </x:c>
      <x:c r="V38" s="46"/>
      <x:c r="W38" s="48"/>
      <x:c r="X38" s="46"/>
      <x:c r="Y38" s="46"/>
    </x:row>
    <x:row r="39" ht="37" customHeight="1">
      <x:c r="A39" s="46"/>
      <x:c r="B39" s="46"/>
      <x:c r="C39" s="46"/>
      <x:c r="D39" s="48"/>
      <x:c r="E39" s="48"/>
      <x:c r="F39" s="48"/>
      <x:c r="G39" s="46"/>
      <x:c r="H39" s="50"/>
      <x:c r="I39" s="53" t="str">
        <x:f>IF(OR(A39="",G39&lt;&gt;"確定",F39="",H39="",H39&lt;0,H39&lt;&gt;INT(H39)),"",F39-H39)</x:f>
      </x:c>
      <x:c r="J39" s="46"/>
      <x:c r="K39" s="46"/>
      <x:c r="L39" s="46"/>
      <x:c r="M39" s="48"/>
      <x:c r="N39" s="48"/>
      <x:c r="O39" s="48"/>
      <x:c r="P39" s="46"/>
      <x:c r="Q39" s="48"/>
      <x:c r="R39" s="46"/>
      <x:c r="S39" s="48"/>
      <x:c r="T39" s="46"/>
      <x:c r="U39" s="57" t="str">
        <x:f>IF(A39="","",IF(G39="対象外","対象外・別管理",IF(G39&lt;&gt;"確定","原本要確認",IF(F39="","入力要確認",IF(I39="","判断期限要設定",IF(OR(M39&gt;'使い方'!$B$3,N39&gt;'使い方'!$B$3,O39&gt;'使い方'!$B$3,Q39&gt;'使い方'!$B$3),"未来実績・要確認",IF(OR(AND(N39&lt;&gt;"",M39&lt;&gt;"",N39&lt;M39),AND(O39&lt;&gt;"",N39&lt;&gt;"",O39&lt;N39),AND(Q39&lt;&gt;"",O39&lt;&gt;"",Q39&lt;O39)),"日時順序要確認",IF(OR(L39="",AND(L39&lt;&gt;"未判断",L39&lt;&gt;"継続",L39&lt;&gt;"終了")),"判断内容要確認",IF(L39="未判断",IF(F39&lt;'使い方'!$B$3,"通知期限超過",IF(I39&lt;'使い方'!$B$3,"判断期限超過",IF(I39='使い方'!$B$3,"判断期限当日","判断待ち"))),IF(AND(L39&lt;&gt;"未判断",M39=""),"判断記録要確認",IF(N39="",IF(F39&lt;'使い方'!$B$3,"通知期限超過","送信待ち"),IF(O39="",IF(F39&lt;'使い方'!$B$3,"通知期限超過","原本条件の連絡確認待ち"),IF(O39&gt;F39,"期限後連絡・要確認",IF(OR(Q39="",R39="",P39=""),"完了確認待ち",IF(AND(L39="終了",T39&lt;&gt;"対象外"),"次回区分要確認",IF(AND(L39="継続",OR(T39&lt;&gt;"確定",S39="",S39&lt;=F39)),"次回期限要確認","今回連絡完了"))))))))))))))))</x:f>
      </x:c>
      <x:c r="V39" s="46"/>
      <x:c r="W39" s="48"/>
      <x:c r="X39" s="46"/>
      <x:c r="Y39" s="46"/>
    </x:row>
    <x:row r="40" ht="37" customHeight="1">
      <x:c r="A40" s="46"/>
      <x:c r="B40" s="46"/>
      <x:c r="C40" s="46"/>
      <x:c r="D40" s="48"/>
      <x:c r="E40" s="48"/>
      <x:c r="F40" s="48"/>
      <x:c r="G40" s="46"/>
      <x:c r="H40" s="50"/>
      <x:c r="I40" s="53" t="str">
        <x:f>IF(OR(A40="",G40&lt;&gt;"確定",F40="",H40="",H40&lt;0,H40&lt;&gt;INT(H40)),"",F40-H40)</x:f>
      </x:c>
      <x:c r="J40" s="46"/>
      <x:c r="K40" s="46"/>
      <x:c r="L40" s="46"/>
      <x:c r="M40" s="48"/>
      <x:c r="N40" s="48"/>
      <x:c r="O40" s="48"/>
      <x:c r="P40" s="46"/>
      <x:c r="Q40" s="48"/>
      <x:c r="R40" s="46"/>
      <x:c r="S40" s="48"/>
      <x:c r="T40" s="46"/>
      <x:c r="U40" s="57" t="str">
        <x:f>IF(A40="","",IF(G40="対象外","対象外・別管理",IF(G40&lt;&gt;"確定","原本要確認",IF(F40="","入力要確認",IF(I40="","判断期限要設定",IF(OR(M40&gt;'使い方'!$B$3,N40&gt;'使い方'!$B$3,O40&gt;'使い方'!$B$3,Q40&gt;'使い方'!$B$3),"未来実績・要確認",IF(OR(AND(N40&lt;&gt;"",M40&lt;&gt;"",N40&lt;M40),AND(O40&lt;&gt;"",N40&lt;&gt;"",O40&lt;N40),AND(Q40&lt;&gt;"",O40&lt;&gt;"",Q40&lt;O40)),"日時順序要確認",IF(OR(L40="",AND(L40&lt;&gt;"未判断",L40&lt;&gt;"継続",L40&lt;&gt;"終了")),"判断内容要確認",IF(L40="未判断",IF(F40&lt;'使い方'!$B$3,"通知期限超過",IF(I40&lt;'使い方'!$B$3,"判断期限超過",IF(I40='使い方'!$B$3,"判断期限当日","判断待ち"))),IF(AND(L40&lt;&gt;"未判断",M40=""),"判断記録要確認",IF(N40="",IF(F40&lt;'使い方'!$B$3,"通知期限超過","送信待ち"),IF(O40="",IF(F40&lt;'使い方'!$B$3,"通知期限超過","原本条件の連絡確認待ち"),IF(O40&gt;F40,"期限後連絡・要確認",IF(OR(Q40="",R40="",P40=""),"完了確認待ち",IF(AND(L40="終了",T40&lt;&gt;"対象外"),"次回区分要確認",IF(AND(L40="継続",OR(T40&lt;&gt;"確定",S40="",S40&lt;=F40)),"次回期限要確認","今回連絡完了"))))))))))))))))</x:f>
      </x:c>
      <x:c r="V40" s="46"/>
      <x:c r="W40" s="48"/>
      <x:c r="X40" s="46"/>
      <x:c r="Y40" s="46"/>
    </x:row>
    <x:row r="41" ht="37" customHeight="1">
      <x:c r="A41" s="46"/>
      <x:c r="B41" s="46"/>
      <x:c r="C41" s="46"/>
      <x:c r="D41" s="48"/>
      <x:c r="E41" s="48"/>
      <x:c r="F41" s="48"/>
      <x:c r="G41" s="46"/>
      <x:c r="H41" s="50"/>
      <x:c r="I41" s="53" t="str">
        <x:f>IF(OR(A41="",G41&lt;&gt;"確定",F41="",H41="",H41&lt;0,H41&lt;&gt;INT(H41)),"",F41-H41)</x:f>
      </x:c>
      <x:c r="J41" s="46"/>
      <x:c r="K41" s="46"/>
      <x:c r="L41" s="46"/>
      <x:c r="M41" s="48"/>
      <x:c r="N41" s="48"/>
      <x:c r="O41" s="48"/>
      <x:c r="P41" s="46"/>
      <x:c r="Q41" s="48"/>
      <x:c r="R41" s="46"/>
      <x:c r="S41" s="48"/>
      <x:c r="T41" s="46"/>
      <x:c r="U41" s="57" t="str">
        <x:f>IF(A41="","",IF(G41="対象外","対象外・別管理",IF(G41&lt;&gt;"確定","原本要確認",IF(F41="","入力要確認",IF(I41="","判断期限要設定",IF(OR(M41&gt;'使い方'!$B$3,N41&gt;'使い方'!$B$3,O41&gt;'使い方'!$B$3,Q41&gt;'使い方'!$B$3),"未来実績・要確認",IF(OR(AND(N41&lt;&gt;"",M41&lt;&gt;"",N41&lt;M41),AND(O41&lt;&gt;"",N41&lt;&gt;"",O41&lt;N41),AND(Q41&lt;&gt;"",O41&lt;&gt;"",Q41&lt;O41)),"日時順序要確認",IF(OR(L41="",AND(L41&lt;&gt;"未判断",L41&lt;&gt;"継続",L41&lt;&gt;"終了")),"判断内容要確認",IF(L41="未判断",IF(F41&lt;'使い方'!$B$3,"通知期限超過",IF(I41&lt;'使い方'!$B$3,"判断期限超過",IF(I41='使い方'!$B$3,"判断期限当日","判断待ち"))),IF(AND(L41&lt;&gt;"未判断",M41=""),"判断記録要確認",IF(N41="",IF(F41&lt;'使い方'!$B$3,"通知期限超過","送信待ち"),IF(O41="",IF(F41&lt;'使い方'!$B$3,"通知期限超過","原本条件の連絡確認待ち"),IF(O41&gt;F41,"期限後連絡・要確認",IF(OR(Q41="",R41="",P41=""),"完了確認待ち",IF(AND(L41="終了",T41&lt;&gt;"対象外"),"次回区分要確認",IF(AND(L41="継続",OR(T41&lt;&gt;"確定",S41="",S41&lt;=F41)),"次回期限要確認","今回連絡完了"))))))))))))))))</x:f>
      </x:c>
      <x:c r="V41" s="46"/>
      <x:c r="W41" s="48"/>
      <x:c r="X41" s="46"/>
      <x:c r="Y41" s="46"/>
    </x:row>
    <x:row r="42" ht="37" customHeight="1">
      <x:c r="A42" s="46"/>
      <x:c r="B42" s="46"/>
      <x:c r="C42" s="46"/>
      <x:c r="D42" s="48"/>
      <x:c r="E42" s="48"/>
      <x:c r="F42" s="48"/>
      <x:c r="G42" s="46"/>
      <x:c r="H42" s="50"/>
      <x:c r="I42" s="53" t="str">
        <x:f>IF(OR(A42="",G42&lt;&gt;"確定",F42="",H42="",H42&lt;0,H42&lt;&gt;INT(H42)),"",F42-H42)</x:f>
      </x:c>
      <x:c r="J42" s="46"/>
      <x:c r="K42" s="46"/>
      <x:c r="L42" s="46"/>
      <x:c r="M42" s="48"/>
      <x:c r="N42" s="48"/>
      <x:c r="O42" s="48"/>
      <x:c r="P42" s="46"/>
      <x:c r="Q42" s="48"/>
      <x:c r="R42" s="46"/>
      <x:c r="S42" s="48"/>
      <x:c r="T42" s="46"/>
      <x:c r="U42" s="57" t="str">
        <x:f>IF(A42="","",IF(G42="対象外","対象外・別管理",IF(G42&lt;&gt;"確定","原本要確認",IF(F42="","入力要確認",IF(I42="","判断期限要設定",IF(OR(M42&gt;'使い方'!$B$3,N42&gt;'使い方'!$B$3,O42&gt;'使い方'!$B$3,Q42&gt;'使い方'!$B$3),"未来実績・要確認",IF(OR(AND(N42&lt;&gt;"",M42&lt;&gt;"",N42&lt;M42),AND(O42&lt;&gt;"",N42&lt;&gt;"",O42&lt;N42),AND(Q42&lt;&gt;"",O42&lt;&gt;"",Q42&lt;O42)),"日時順序要確認",IF(OR(L42="",AND(L42&lt;&gt;"未判断",L42&lt;&gt;"継続",L42&lt;&gt;"終了")),"判断内容要確認",IF(L42="未判断",IF(F42&lt;'使い方'!$B$3,"通知期限超過",IF(I42&lt;'使い方'!$B$3,"判断期限超過",IF(I42='使い方'!$B$3,"判断期限当日","判断待ち"))),IF(AND(L42&lt;&gt;"未判断",M42=""),"判断記録要確認",IF(N42="",IF(F42&lt;'使い方'!$B$3,"通知期限超過","送信待ち"),IF(O42="",IF(F42&lt;'使い方'!$B$3,"通知期限超過","原本条件の連絡確認待ち"),IF(O42&gt;F42,"期限後連絡・要確認",IF(OR(Q42="",R42="",P42=""),"完了確認待ち",IF(AND(L42="終了",T42&lt;&gt;"対象外"),"次回区分要確認",IF(AND(L42="継続",OR(T42&lt;&gt;"確定",S42="",S42&lt;=F42)),"次回期限要確認","今回連絡完了"))))))))))))))))</x:f>
      </x:c>
      <x:c r="V42" s="46"/>
      <x:c r="W42" s="48"/>
      <x:c r="X42" s="46"/>
      <x:c r="Y42" s="46"/>
    </x:row>
    <x:row r="43" ht="37" customHeight="1">
      <x:c r="A43" s="46"/>
      <x:c r="B43" s="46"/>
      <x:c r="C43" s="46"/>
      <x:c r="D43" s="48"/>
      <x:c r="E43" s="48"/>
      <x:c r="F43" s="48"/>
      <x:c r="G43" s="46"/>
      <x:c r="H43" s="50"/>
      <x:c r="I43" s="53" t="str">
        <x:f>IF(OR(A43="",G43&lt;&gt;"確定",F43="",H43="",H43&lt;0,H43&lt;&gt;INT(H43)),"",F43-H43)</x:f>
      </x:c>
      <x:c r="J43" s="46"/>
      <x:c r="K43" s="46"/>
      <x:c r="L43" s="46"/>
      <x:c r="M43" s="48"/>
      <x:c r="N43" s="48"/>
      <x:c r="O43" s="48"/>
      <x:c r="P43" s="46"/>
      <x:c r="Q43" s="48"/>
      <x:c r="R43" s="46"/>
      <x:c r="S43" s="48"/>
      <x:c r="T43" s="46"/>
      <x:c r="U43" s="57" t="str">
        <x:f>IF(A43="","",IF(G43="対象外","対象外・別管理",IF(G43&lt;&gt;"確定","原本要確認",IF(F43="","入力要確認",IF(I43="","判断期限要設定",IF(OR(M43&gt;'使い方'!$B$3,N43&gt;'使い方'!$B$3,O43&gt;'使い方'!$B$3,Q43&gt;'使い方'!$B$3),"未来実績・要確認",IF(OR(AND(N43&lt;&gt;"",M43&lt;&gt;"",N43&lt;M43),AND(O43&lt;&gt;"",N43&lt;&gt;"",O43&lt;N43),AND(Q43&lt;&gt;"",O43&lt;&gt;"",Q43&lt;O43)),"日時順序要確認",IF(OR(L43="",AND(L43&lt;&gt;"未判断",L43&lt;&gt;"継続",L43&lt;&gt;"終了")),"判断内容要確認",IF(L43="未判断",IF(F43&lt;'使い方'!$B$3,"通知期限超過",IF(I43&lt;'使い方'!$B$3,"判断期限超過",IF(I43='使い方'!$B$3,"判断期限当日","判断待ち"))),IF(AND(L43&lt;&gt;"未判断",M43=""),"判断記録要確認",IF(N43="",IF(F43&lt;'使い方'!$B$3,"通知期限超過","送信待ち"),IF(O43="",IF(F43&lt;'使い方'!$B$3,"通知期限超過","原本条件の連絡確認待ち"),IF(O43&gt;F43,"期限後連絡・要確認",IF(OR(Q43="",R43="",P43=""),"完了確認待ち",IF(AND(L43="終了",T43&lt;&gt;"対象外"),"次回区分要確認",IF(AND(L43="継続",OR(T43&lt;&gt;"確定",S43="",S43&lt;=F43)),"次回期限要確認","今回連絡完了"))))))))))))))))</x:f>
      </x:c>
      <x:c r="V43" s="46"/>
      <x:c r="W43" s="48"/>
      <x:c r="X43" s="46"/>
      <x:c r="Y43" s="46"/>
    </x:row>
    <x:row r="44" ht="37" customHeight="1">
      <x:c r="A44" s="46"/>
      <x:c r="B44" s="46"/>
      <x:c r="C44" s="46"/>
      <x:c r="D44" s="48"/>
      <x:c r="E44" s="48"/>
      <x:c r="F44" s="48"/>
      <x:c r="G44" s="46"/>
      <x:c r="H44" s="50"/>
      <x:c r="I44" s="53" t="str">
        <x:f>IF(OR(A44="",G44&lt;&gt;"確定",F44="",H44="",H44&lt;0,H44&lt;&gt;INT(H44)),"",F44-H44)</x:f>
      </x:c>
      <x:c r="J44" s="46"/>
      <x:c r="K44" s="46"/>
      <x:c r="L44" s="46"/>
      <x:c r="M44" s="48"/>
      <x:c r="N44" s="48"/>
      <x:c r="O44" s="48"/>
      <x:c r="P44" s="46"/>
      <x:c r="Q44" s="48"/>
      <x:c r="R44" s="46"/>
      <x:c r="S44" s="48"/>
      <x:c r="T44" s="46"/>
      <x:c r="U44" s="57" t="str">
        <x:f>IF(A44="","",IF(G44="対象外","対象外・別管理",IF(G44&lt;&gt;"確定","原本要確認",IF(F44="","入力要確認",IF(I44="","判断期限要設定",IF(OR(M44&gt;'使い方'!$B$3,N44&gt;'使い方'!$B$3,O44&gt;'使い方'!$B$3,Q44&gt;'使い方'!$B$3),"未来実績・要確認",IF(OR(AND(N44&lt;&gt;"",M44&lt;&gt;"",N44&lt;M44),AND(O44&lt;&gt;"",N44&lt;&gt;"",O44&lt;N44),AND(Q44&lt;&gt;"",O44&lt;&gt;"",Q44&lt;O44)),"日時順序要確認",IF(OR(L44="",AND(L44&lt;&gt;"未判断",L44&lt;&gt;"継続",L44&lt;&gt;"終了")),"判断内容要確認",IF(L44="未判断",IF(F44&lt;'使い方'!$B$3,"通知期限超過",IF(I44&lt;'使い方'!$B$3,"判断期限超過",IF(I44='使い方'!$B$3,"判断期限当日","判断待ち"))),IF(AND(L44&lt;&gt;"未判断",M44=""),"判断記録要確認",IF(N44="",IF(F44&lt;'使い方'!$B$3,"通知期限超過","送信待ち"),IF(O44="",IF(F44&lt;'使い方'!$B$3,"通知期限超過","原本条件の連絡確認待ち"),IF(O44&gt;F44,"期限後連絡・要確認",IF(OR(Q44="",R44="",P44=""),"完了確認待ち",IF(AND(L44="終了",T44&lt;&gt;"対象外"),"次回区分要確認",IF(AND(L44="継続",OR(T44&lt;&gt;"確定",S44="",S44&lt;=F44)),"次回期限要確認","今回連絡完了"))))))))))))))))</x:f>
      </x:c>
      <x:c r="V44" s="46"/>
      <x:c r="W44" s="48"/>
      <x:c r="X44" s="46"/>
      <x:c r="Y44" s="46"/>
    </x:row>
    <x:row r="45" ht="37" customHeight="1">
      <x:c r="A45" s="46"/>
      <x:c r="B45" s="46"/>
      <x:c r="C45" s="46"/>
      <x:c r="D45" s="48"/>
      <x:c r="E45" s="48"/>
      <x:c r="F45" s="48"/>
      <x:c r="G45" s="46"/>
      <x:c r="H45" s="50"/>
      <x:c r="I45" s="53" t="str">
        <x:f>IF(OR(A45="",G45&lt;&gt;"確定",F45="",H45="",H45&lt;0,H45&lt;&gt;INT(H45)),"",F45-H45)</x:f>
      </x:c>
      <x:c r="J45" s="46"/>
      <x:c r="K45" s="46"/>
      <x:c r="L45" s="46"/>
      <x:c r="M45" s="48"/>
      <x:c r="N45" s="48"/>
      <x:c r="O45" s="48"/>
      <x:c r="P45" s="46"/>
      <x:c r="Q45" s="48"/>
      <x:c r="R45" s="46"/>
      <x:c r="S45" s="48"/>
      <x:c r="T45" s="46"/>
      <x:c r="U45" s="57" t="str">
        <x:f>IF(A45="","",IF(G45="対象外","対象外・別管理",IF(G45&lt;&gt;"確定","原本要確認",IF(F45="","入力要確認",IF(I45="","判断期限要設定",IF(OR(M45&gt;'使い方'!$B$3,N45&gt;'使い方'!$B$3,O45&gt;'使い方'!$B$3,Q45&gt;'使い方'!$B$3),"未来実績・要確認",IF(OR(AND(N45&lt;&gt;"",M45&lt;&gt;"",N45&lt;M45),AND(O45&lt;&gt;"",N45&lt;&gt;"",O45&lt;N45),AND(Q45&lt;&gt;"",O45&lt;&gt;"",Q45&lt;O45)),"日時順序要確認",IF(OR(L45="",AND(L45&lt;&gt;"未判断",L45&lt;&gt;"継続",L45&lt;&gt;"終了")),"判断内容要確認",IF(L45="未判断",IF(F45&lt;'使い方'!$B$3,"通知期限超過",IF(I45&lt;'使い方'!$B$3,"判断期限超過",IF(I45='使い方'!$B$3,"判断期限当日","判断待ち"))),IF(AND(L45&lt;&gt;"未判断",M45=""),"判断記録要確認",IF(N45="",IF(F45&lt;'使い方'!$B$3,"通知期限超過","送信待ち"),IF(O45="",IF(F45&lt;'使い方'!$B$3,"通知期限超過","原本条件の連絡確認待ち"),IF(O45&gt;F45,"期限後連絡・要確認",IF(OR(Q45="",R45="",P45=""),"完了確認待ち",IF(AND(L45="終了",T45&lt;&gt;"対象外"),"次回区分要確認",IF(AND(L45="継続",OR(T45&lt;&gt;"確定",S45="",S45&lt;=F45)),"次回期限要確認","今回連絡完了"))))))))))))))))</x:f>
      </x:c>
      <x:c r="V45" s="46"/>
      <x:c r="W45" s="48"/>
      <x:c r="X45" s="46"/>
      <x:c r="Y45" s="46"/>
    </x:row>
    <x:row r="46" ht="37" customHeight="1">
      <x:c r="A46" s="46"/>
      <x:c r="B46" s="46"/>
      <x:c r="C46" s="46"/>
      <x:c r="D46" s="48"/>
      <x:c r="E46" s="48"/>
      <x:c r="F46" s="48"/>
      <x:c r="G46" s="46"/>
      <x:c r="H46" s="50"/>
      <x:c r="I46" s="53" t="str">
        <x:f>IF(OR(A46="",G46&lt;&gt;"確定",F46="",H46="",H46&lt;0,H46&lt;&gt;INT(H46)),"",F46-H46)</x:f>
      </x:c>
      <x:c r="J46" s="46"/>
      <x:c r="K46" s="46"/>
      <x:c r="L46" s="46"/>
      <x:c r="M46" s="48"/>
      <x:c r="N46" s="48"/>
      <x:c r="O46" s="48"/>
      <x:c r="P46" s="46"/>
      <x:c r="Q46" s="48"/>
      <x:c r="R46" s="46"/>
      <x:c r="S46" s="48"/>
      <x:c r="T46" s="46"/>
      <x:c r="U46" s="57" t="str">
        <x:f>IF(A46="","",IF(G46="対象外","対象外・別管理",IF(G46&lt;&gt;"確定","原本要確認",IF(F46="","入力要確認",IF(I46="","判断期限要設定",IF(OR(M46&gt;'使い方'!$B$3,N46&gt;'使い方'!$B$3,O46&gt;'使い方'!$B$3,Q46&gt;'使い方'!$B$3),"未来実績・要確認",IF(OR(AND(N46&lt;&gt;"",M46&lt;&gt;"",N46&lt;M46),AND(O46&lt;&gt;"",N46&lt;&gt;"",O46&lt;N46),AND(Q46&lt;&gt;"",O46&lt;&gt;"",Q46&lt;O46)),"日時順序要確認",IF(OR(L46="",AND(L46&lt;&gt;"未判断",L46&lt;&gt;"継続",L46&lt;&gt;"終了")),"判断内容要確認",IF(L46="未判断",IF(F46&lt;'使い方'!$B$3,"通知期限超過",IF(I46&lt;'使い方'!$B$3,"判断期限超過",IF(I46='使い方'!$B$3,"判断期限当日","判断待ち"))),IF(AND(L46&lt;&gt;"未判断",M46=""),"判断記録要確認",IF(N46="",IF(F46&lt;'使い方'!$B$3,"通知期限超過","送信待ち"),IF(O46="",IF(F46&lt;'使い方'!$B$3,"通知期限超過","原本条件の連絡確認待ち"),IF(O46&gt;F46,"期限後連絡・要確認",IF(OR(Q46="",R46="",P46=""),"完了確認待ち",IF(AND(L46="終了",T46&lt;&gt;"対象外"),"次回区分要確認",IF(AND(L46="継続",OR(T46&lt;&gt;"確定",S46="",S46&lt;=F46)),"次回期限要確認","今回連絡完了"))))))))))))))))</x:f>
      </x:c>
      <x:c r="V46" s="46"/>
      <x:c r="W46" s="48"/>
      <x:c r="X46" s="46"/>
      <x:c r="Y46" s="46"/>
    </x:row>
    <x:row r="47" ht="37" customHeight="1">
      <x:c r="A47" s="46"/>
      <x:c r="B47" s="46"/>
      <x:c r="C47" s="46"/>
      <x:c r="D47" s="48"/>
      <x:c r="E47" s="48"/>
      <x:c r="F47" s="48"/>
      <x:c r="G47" s="46"/>
      <x:c r="H47" s="50"/>
      <x:c r="I47" s="53" t="str">
        <x:f>IF(OR(A47="",G47&lt;&gt;"確定",F47="",H47="",H47&lt;0,H47&lt;&gt;INT(H47)),"",F47-H47)</x:f>
      </x:c>
      <x:c r="J47" s="46"/>
      <x:c r="K47" s="46"/>
      <x:c r="L47" s="46"/>
      <x:c r="M47" s="48"/>
      <x:c r="N47" s="48"/>
      <x:c r="O47" s="48"/>
      <x:c r="P47" s="46"/>
      <x:c r="Q47" s="48"/>
      <x:c r="R47" s="46"/>
      <x:c r="S47" s="48"/>
      <x:c r="T47" s="46"/>
      <x:c r="U47" s="57" t="str">
        <x:f>IF(A47="","",IF(G47="対象外","対象外・別管理",IF(G47&lt;&gt;"確定","原本要確認",IF(F47="","入力要確認",IF(I47="","判断期限要設定",IF(OR(M47&gt;'使い方'!$B$3,N47&gt;'使い方'!$B$3,O47&gt;'使い方'!$B$3,Q47&gt;'使い方'!$B$3),"未来実績・要確認",IF(OR(AND(N47&lt;&gt;"",M47&lt;&gt;"",N47&lt;M47),AND(O47&lt;&gt;"",N47&lt;&gt;"",O47&lt;N47),AND(Q47&lt;&gt;"",O47&lt;&gt;"",Q47&lt;O47)),"日時順序要確認",IF(OR(L47="",AND(L47&lt;&gt;"未判断",L47&lt;&gt;"継続",L47&lt;&gt;"終了")),"判断内容要確認",IF(L47="未判断",IF(F47&lt;'使い方'!$B$3,"通知期限超過",IF(I47&lt;'使い方'!$B$3,"判断期限超過",IF(I47='使い方'!$B$3,"判断期限当日","判断待ち"))),IF(AND(L47&lt;&gt;"未判断",M47=""),"判断記録要確認",IF(N47="",IF(F47&lt;'使い方'!$B$3,"通知期限超過","送信待ち"),IF(O47="",IF(F47&lt;'使い方'!$B$3,"通知期限超過","原本条件の連絡確認待ち"),IF(O47&gt;F47,"期限後連絡・要確認",IF(OR(Q47="",R47="",P47=""),"完了確認待ち",IF(AND(L47="終了",T47&lt;&gt;"対象外"),"次回区分要確認",IF(AND(L47="継続",OR(T47&lt;&gt;"確定",S47="",S47&lt;=F47)),"次回期限要確認","今回連絡完了"))))))))))))))))</x:f>
      </x:c>
      <x:c r="V47" s="46"/>
      <x:c r="W47" s="48"/>
      <x:c r="X47" s="46"/>
      <x:c r="Y47" s="46"/>
    </x:row>
    <x:row r="48" ht="37" customHeight="1">
      <x:c r="A48" s="46"/>
      <x:c r="B48" s="46"/>
      <x:c r="C48" s="46"/>
      <x:c r="D48" s="48"/>
      <x:c r="E48" s="48"/>
      <x:c r="F48" s="48"/>
      <x:c r="G48" s="46"/>
      <x:c r="H48" s="50"/>
      <x:c r="I48" s="53" t="str">
        <x:f>IF(OR(A48="",G48&lt;&gt;"確定",F48="",H48="",H48&lt;0,H48&lt;&gt;INT(H48)),"",F48-H48)</x:f>
      </x:c>
      <x:c r="J48" s="46"/>
      <x:c r="K48" s="46"/>
      <x:c r="L48" s="46"/>
      <x:c r="M48" s="48"/>
      <x:c r="N48" s="48"/>
      <x:c r="O48" s="48"/>
      <x:c r="P48" s="46"/>
      <x:c r="Q48" s="48"/>
      <x:c r="R48" s="46"/>
      <x:c r="S48" s="48"/>
      <x:c r="T48" s="46"/>
      <x:c r="U48" s="57" t="str">
        <x:f>IF(A48="","",IF(G48="対象外","対象外・別管理",IF(G48&lt;&gt;"確定","原本要確認",IF(F48="","入力要確認",IF(I48="","判断期限要設定",IF(OR(M48&gt;'使い方'!$B$3,N48&gt;'使い方'!$B$3,O48&gt;'使い方'!$B$3,Q48&gt;'使い方'!$B$3),"未来実績・要確認",IF(OR(AND(N48&lt;&gt;"",M48&lt;&gt;"",N48&lt;M48),AND(O48&lt;&gt;"",N48&lt;&gt;"",O48&lt;N48),AND(Q48&lt;&gt;"",O48&lt;&gt;"",Q48&lt;O48)),"日時順序要確認",IF(OR(L48="",AND(L48&lt;&gt;"未判断",L48&lt;&gt;"継続",L48&lt;&gt;"終了")),"判断内容要確認",IF(L48="未判断",IF(F48&lt;'使い方'!$B$3,"通知期限超過",IF(I48&lt;'使い方'!$B$3,"判断期限超過",IF(I48='使い方'!$B$3,"判断期限当日","判断待ち"))),IF(AND(L48&lt;&gt;"未判断",M48=""),"判断記録要確認",IF(N48="",IF(F48&lt;'使い方'!$B$3,"通知期限超過","送信待ち"),IF(O48="",IF(F48&lt;'使い方'!$B$3,"通知期限超過","原本条件の連絡確認待ち"),IF(O48&gt;F48,"期限後連絡・要確認",IF(OR(Q48="",R48="",P48=""),"完了確認待ち",IF(AND(L48="終了",T48&lt;&gt;"対象外"),"次回区分要確認",IF(AND(L48="継続",OR(T48&lt;&gt;"確定",S48="",S48&lt;=F48)),"次回期限要確認","今回連絡完了"))))))))))))))))</x:f>
      </x:c>
      <x:c r="V48" s="46"/>
      <x:c r="W48" s="48"/>
      <x:c r="X48" s="46"/>
      <x:c r="Y48" s="46"/>
    </x:row>
    <x:row r="49" ht="37" customHeight="1">
      <x:c r="A49" s="46"/>
      <x:c r="B49" s="46"/>
      <x:c r="C49" s="46"/>
      <x:c r="D49" s="48"/>
      <x:c r="E49" s="48"/>
      <x:c r="F49" s="48"/>
      <x:c r="G49" s="46"/>
      <x:c r="H49" s="50"/>
      <x:c r="I49" s="53" t="str">
        <x:f>IF(OR(A49="",G49&lt;&gt;"確定",F49="",H49="",H49&lt;0,H49&lt;&gt;INT(H49)),"",F49-H49)</x:f>
      </x:c>
      <x:c r="J49" s="46"/>
      <x:c r="K49" s="46"/>
      <x:c r="L49" s="46"/>
      <x:c r="M49" s="48"/>
      <x:c r="N49" s="48"/>
      <x:c r="O49" s="48"/>
      <x:c r="P49" s="46"/>
      <x:c r="Q49" s="48"/>
      <x:c r="R49" s="46"/>
      <x:c r="S49" s="48"/>
      <x:c r="T49" s="46"/>
      <x:c r="U49" s="57" t="str">
        <x:f>IF(A49="","",IF(G49="対象外","対象外・別管理",IF(G49&lt;&gt;"確定","原本要確認",IF(F49="","入力要確認",IF(I49="","判断期限要設定",IF(OR(M49&gt;'使い方'!$B$3,N49&gt;'使い方'!$B$3,O49&gt;'使い方'!$B$3,Q49&gt;'使い方'!$B$3),"未来実績・要確認",IF(OR(AND(N49&lt;&gt;"",M49&lt;&gt;"",N49&lt;M49),AND(O49&lt;&gt;"",N49&lt;&gt;"",O49&lt;N49),AND(Q49&lt;&gt;"",O49&lt;&gt;"",Q49&lt;O49)),"日時順序要確認",IF(OR(L49="",AND(L49&lt;&gt;"未判断",L49&lt;&gt;"継続",L49&lt;&gt;"終了")),"判断内容要確認",IF(L49="未判断",IF(F49&lt;'使い方'!$B$3,"通知期限超過",IF(I49&lt;'使い方'!$B$3,"判断期限超過",IF(I49='使い方'!$B$3,"判断期限当日","判断待ち"))),IF(AND(L49&lt;&gt;"未判断",M49=""),"判断記録要確認",IF(N49="",IF(F49&lt;'使い方'!$B$3,"通知期限超過","送信待ち"),IF(O49="",IF(F49&lt;'使い方'!$B$3,"通知期限超過","原本条件の連絡確認待ち"),IF(O49&gt;F49,"期限後連絡・要確認",IF(OR(Q49="",R49="",P49=""),"完了確認待ち",IF(AND(L49="終了",T49&lt;&gt;"対象外"),"次回区分要確認",IF(AND(L49="継続",OR(T49&lt;&gt;"確定",S49="",S49&lt;=F49)),"次回期限要確認","今回連絡完了"))))))))))))))))</x:f>
      </x:c>
      <x:c r="V49" s="46"/>
      <x:c r="W49" s="48"/>
      <x:c r="X49" s="46"/>
      <x:c r="Y49" s="46"/>
    </x:row>
    <x:row r="50" ht="37" customHeight="1">
      <x:c r="A50" s="46"/>
      <x:c r="B50" s="46"/>
      <x:c r="C50" s="46"/>
      <x:c r="D50" s="48"/>
      <x:c r="E50" s="48"/>
      <x:c r="F50" s="48"/>
      <x:c r="G50" s="46"/>
      <x:c r="H50" s="50"/>
      <x:c r="I50" s="53" t="str">
        <x:f>IF(OR(A50="",G50&lt;&gt;"確定",F50="",H50="",H50&lt;0,H50&lt;&gt;INT(H50)),"",F50-H50)</x:f>
      </x:c>
      <x:c r="J50" s="46"/>
      <x:c r="K50" s="46"/>
      <x:c r="L50" s="46"/>
      <x:c r="M50" s="48"/>
      <x:c r="N50" s="48"/>
      <x:c r="O50" s="48"/>
      <x:c r="P50" s="46"/>
      <x:c r="Q50" s="48"/>
      <x:c r="R50" s="46"/>
      <x:c r="S50" s="48"/>
      <x:c r="T50" s="46"/>
      <x:c r="U50" s="57" t="str">
        <x:f>IF(A50="","",IF(G50="対象外","対象外・別管理",IF(G50&lt;&gt;"確定","原本要確認",IF(F50="","入力要確認",IF(I50="","判断期限要設定",IF(OR(M50&gt;'使い方'!$B$3,N50&gt;'使い方'!$B$3,O50&gt;'使い方'!$B$3,Q50&gt;'使い方'!$B$3),"未来実績・要確認",IF(OR(AND(N50&lt;&gt;"",M50&lt;&gt;"",N50&lt;M50),AND(O50&lt;&gt;"",N50&lt;&gt;"",O50&lt;N50),AND(Q50&lt;&gt;"",O50&lt;&gt;"",Q50&lt;O50)),"日時順序要確認",IF(OR(L50="",AND(L50&lt;&gt;"未判断",L50&lt;&gt;"継続",L50&lt;&gt;"終了")),"判断内容要確認",IF(L50="未判断",IF(F50&lt;'使い方'!$B$3,"通知期限超過",IF(I50&lt;'使い方'!$B$3,"判断期限超過",IF(I50='使い方'!$B$3,"判断期限当日","判断待ち"))),IF(AND(L50&lt;&gt;"未判断",M50=""),"判断記録要確認",IF(N50="",IF(F50&lt;'使い方'!$B$3,"通知期限超過","送信待ち"),IF(O50="",IF(F50&lt;'使い方'!$B$3,"通知期限超過","原本条件の連絡確認待ち"),IF(O50&gt;F50,"期限後連絡・要確認",IF(OR(Q50="",R50="",P50=""),"完了確認待ち",IF(AND(L50="終了",T50&lt;&gt;"対象外"),"次回区分要確認",IF(AND(L50="継続",OR(T50&lt;&gt;"確定",S50="",S50&lt;=F50)),"次回期限要確認","今回連絡完了"))))))))))))))))</x:f>
      </x:c>
      <x:c r="V50" s="46"/>
      <x:c r="W50" s="48"/>
      <x:c r="X50" s="46"/>
      <x:c r="Y50" s="46"/>
    </x:row>
    <x:row r="51" ht="37" customHeight="1">
      <x:c r="A51" s="46"/>
      <x:c r="B51" s="46"/>
      <x:c r="C51" s="46"/>
      <x:c r="D51" s="48"/>
      <x:c r="E51" s="48"/>
      <x:c r="F51" s="48"/>
      <x:c r="G51" s="46"/>
      <x:c r="H51" s="50"/>
      <x:c r="I51" s="53" t="str">
        <x:f>IF(OR(A51="",G51&lt;&gt;"確定",F51="",H51="",H51&lt;0,H51&lt;&gt;INT(H51)),"",F51-H51)</x:f>
      </x:c>
      <x:c r="J51" s="46"/>
      <x:c r="K51" s="46"/>
      <x:c r="L51" s="46"/>
      <x:c r="M51" s="48"/>
      <x:c r="N51" s="48"/>
      <x:c r="O51" s="48"/>
      <x:c r="P51" s="46"/>
      <x:c r="Q51" s="48"/>
      <x:c r="R51" s="46"/>
      <x:c r="S51" s="48"/>
      <x:c r="T51" s="46"/>
      <x:c r="U51" s="57" t="str">
        <x:f>IF(A51="","",IF(G51="対象外","対象外・別管理",IF(G51&lt;&gt;"確定","原本要確認",IF(F51="","入力要確認",IF(I51="","判断期限要設定",IF(OR(M51&gt;'使い方'!$B$3,N51&gt;'使い方'!$B$3,O51&gt;'使い方'!$B$3,Q51&gt;'使い方'!$B$3),"未来実績・要確認",IF(OR(AND(N51&lt;&gt;"",M51&lt;&gt;"",N51&lt;M51),AND(O51&lt;&gt;"",N51&lt;&gt;"",O51&lt;N51),AND(Q51&lt;&gt;"",O51&lt;&gt;"",Q51&lt;O51)),"日時順序要確認",IF(OR(L51="",AND(L51&lt;&gt;"未判断",L51&lt;&gt;"継続",L51&lt;&gt;"終了")),"判断内容要確認",IF(L51="未判断",IF(F51&lt;'使い方'!$B$3,"通知期限超過",IF(I51&lt;'使い方'!$B$3,"判断期限超過",IF(I51='使い方'!$B$3,"判断期限当日","判断待ち"))),IF(AND(L51&lt;&gt;"未判断",M51=""),"判断記録要確認",IF(N51="",IF(F51&lt;'使い方'!$B$3,"通知期限超過","送信待ち"),IF(O51="",IF(F51&lt;'使い方'!$B$3,"通知期限超過","原本条件の連絡確認待ち"),IF(O51&gt;F51,"期限後連絡・要確認",IF(OR(Q51="",R51="",P51=""),"完了確認待ち",IF(AND(L51="終了",T51&lt;&gt;"対象外"),"次回区分要確認",IF(AND(L51="継続",OR(T51&lt;&gt;"確定",S51="",S51&lt;=F51)),"次回期限要確認","今回連絡完了"))))))))))))))))</x:f>
      </x:c>
      <x:c r="V51" s="46"/>
      <x:c r="W51" s="48"/>
      <x:c r="X51" s="46"/>
      <x:c r="Y51" s="46"/>
    </x:row>
    <x:row r="52" ht="37" customHeight="1">
      <x:c r="A52" s="46"/>
      <x:c r="B52" s="46"/>
      <x:c r="C52" s="46"/>
      <x:c r="D52" s="48"/>
      <x:c r="E52" s="48"/>
      <x:c r="F52" s="48"/>
      <x:c r="G52" s="46"/>
      <x:c r="H52" s="50"/>
      <x:c r="I52" s="53" t="str">
        <x:f>IF(OR(A52="",G52&lt;&gt;"確定",F52="",H52="",H52&lt;0,H52&lt;&gt;INT(H52)),"",F52-H52)</x:f>
      </x:c>
      <x:c r="J52" s="46"/>
      <x:c r="K52" s="46"/>
      <x:c r="L52" s="46"/>
      <x:c r="M52" s="48"/>
      <x:c r="N52" s="48"/>
      <x:c r="O52" s="48"/>
      <x:c r="P52" s="46"/>
      <x:c r="Q52" s="48"/>
      <x:c r="R52" s="46"/>
      <x:c r="S52" s="48"/>
      <x:c r="T52" s="46"/>
      <x:c r="U52" s="57" t="str">
        <x:f>IF(A52="","",IF(G52="対象外","対象外・別管理",IF(G52&lt;&gt;"確定","原本要確認",IF(F52="","入力要確認",IF(I52="","判断期限要設定",IF(OR(M52&gt;'使い方'!$B$3,N52&gt;'使い方'!$B$3,O52&gt;'使い方'!$B$3,Q52&gt;'使い方'!$B$3),"未来実績・要確認",IF(OR(AND(N52&lt;&gt;"",M52&lt;&gt;"",N52&lt;M52),AND(O52&lt;&gt;"",N52&lt;&gt;"",O52&lt;N52),AND(Q52&lt;&gt;"",O52&lt;&gt;"",Q52&lt;O52)),"日時順序要確認",IF(OR(L52="",AND(L52&lt;&gt;"未判断",L52&lt;&gt;"継続",L52&lt;&gt;"終了")),"判断内容要確認",IF(L52="未判断",IF(F52&lt;'使い方'!$B$3,"通知期限超過",IF(I52&lt;'使い方'!$B$3,"判断期限超過",IF(I52='使い方'!$B$3,"判断期限当日","判断待ち"))),IF(AND(L52&lt;&gt;"未判断",M52=""),"判断記録要確認",IF(N52="",IF(F52&lt;'使い方'!$B$3,"通知期限超過","送信待ち"),IF(O52="",IF(F52&lt;'使い方'!$B$3,"通知期限超過","原本条件の連絡確認待ち"),IF(O52&gt;F52,"期限後連絡・要確認",IF(OR(Q52="",R52="",P52=""),"完了確認待ち",IF(AND(L52="終了",T52&lt;&gt;"対象外"),"次回区分要確認",IF(AND(L52="継続",OR(T52&lt;&gt;"確定",S52="",S52&lt;=F52)),"次回期限要確認","今回連絡完了"))))))))))))))))</x:f>
      </x:c>
      <x:c r="V52" s="46"/>
      <x:c r="W52" s="48"/>
      <x:c r="X52" s="46"/>
      <x:c r="Y52" s="46"/>
    </x:row>
    <x:row r="53" ht="37" customHeight="1">
      <x:c r="A53" s="46"/>
      <x:c r="B53" s="46"/>
      <x:c r="C53" s="46"/>
      <x:c r="D53" s="48"/>
      <x:c r="E53" s="48"/>
      <x:c r="F53" s="48"/>
      <x:c r="G53" s="46"/>
      <x:c r="H53" s="50"/>
      <x:c r="I53" s="53" t="str">
        <x:f>IF(OR(A53="",G53&lt;&gt;"確定",F53="",H53="",H53&lt;0,H53&lt;&gt;INT(H53)),"",F53-H53)</x:f>
      </x:c>
      <x:c r="J53" s="46"/>
      <x:c r="K53" s="46"/>
      <x:c r="L53" s="46"/>
      <x:c r="M53" s="48"/>
      <x:c r="N53" s="48"/>
      <x:c r="O53" s="48"/>
      <x:c r="P53" s="46"/>
      <x:c r="Q53" s="48"/>
      <x:c r="R53" s="46"/>
      <x:c r="S53" s="48"/>
      <x:c r="T53" s="46"/>
      <x:c r="U53" s="57" t="str">
        <x:f>IF(A53="","",IF(G53="対象外","対象外・別管理",IF(G53&lt;&gt;"確定","原本要確認",IF(F53="","入力要確認",IF(I53="","判断期限要設定",IF(OR(M53&gt;'使い方'!$B$3,N53&gt;'使い方'!$B$3,O53&gt;'使い方'!$B$3,Q53&gt;'使い方'!$B$3),"未来実績・要確認",IF(OR(AND(N53&lt;&gt;"",M53&lt;&gt;"",N53&lt;M53),AND(O53&lt;&gt;"",N53&lt;&gt;"",O53&lt;N53),AND(Q53&lt;&gt;"",O53&lt;&gt;"",Q53&lt;O53)),"日時順序要確認",IF(OR(L53="",AND(L53&lt;&gt;"未判断",L53&lt;&gt;"継続",L53&lt;&gt;"終了")),"判断内容要確認",IF(L53="未判断",IF(F53&lt;'使い方'!$B$3,"通知期限超過",IF(I53&lt;'使い方'!$B$3,"判断期限超過",IF(I53='使い方'!$B$3,"判断期限当日","判断待ち"))),IF(AND(L53&lt;&gt;"未判断",M53=""),"判断記録要確認",IF(N53="",IF(F53&lt;'使い方'!$B$3,"通知期限超過","送信待ち"),IF(O53="",IF(F53&lt;'使い方'!$B$3,"通知期限超過","原本条件の連絡確認待ち"),IF(O53&gt;F53,"期限後連絡・要確認",IF(OR(Q53="",R53="",P53=""),"完了確認待ち",IF(AND(L53="終了",T53&lt;&gt;"対象外"),"次回区分要確認",IF(AND(L53="継続",OR(T53&lt;&gt;"確定",S53="",S53&lt;=F53)),"次回期限要確認","今回連絡完了"))))))))))))))))</x:f>
      </x:c>
      <x:c r="V53" s="46"/>
      <x:c r="W53" s="48"/>
      <x:c r="X53" s="46"/>
      <x:c r="Y53" s="46"/>
    </x:row>
    <x:row r="54" ht="37" customHeight="1">
      <x:c r="A54" s="46"/>
      <x:c r="B54" s="46"/>
      <x:c r="C54" s="46"/>
      <x:c r="D54" s="48"/>
      <x:c r="E54" s="48"/>
      <x:c r="F54" s="48"/>
      <x:c r="G54" s="46"/>
      <x:c r="H54" s="50"/>
      <x:c r="I54" s="53" t="str">
        <x:f>IF(OR(A54="",G54&lt;&gt;"確定",F54="",H54="",H54&lt;0,H54&lt;&gt;INT(H54)),"",F54-H54)</x:f>
      </x:c>
      <x:c r="J54" s="46"/>
      <x:c r="K54" s="46"/>
      <x:c r="L54" s="46"/>
      <x:c r="M54" s="48"/>
      <x:c r="N54" s="48"/>
      <x:c r="O54" s="48"/>
      <x:c r="P54" s="46"/>
      <x:c r="Q54" s="48"/>
      <x:c r="R54" s="46"/>
      <x:c r="S54" s="48"/>
      <x:c r="T54" s="46"/>
      <x:c r="U54" s="57" t="str">
        <x:f>IF(A54="","",IF(G54="対象外","対象外・別管理",IF(G54&lt;&gt;"確定","原本要確認",IF(F54="","入力要確認",IF(I54="","判断期限要設定",IF(OR(M54&gt;'使い方'!$B$3,N54&gt;'使い方'!$B$3,O54&gt;'使い方'!$B$3,Q54&gt;'使い方'!$B$3),"未来実績・要確認",IF(OR(AND(N54&lt;&gt;"",M54&lt;&gt;"",N54&lt;M54),AND(O54&lt;&gt;"",N54&lt;&gt;"",O54&lt;N54),AND(Q54&lt;&gt;"",O54&lt;&gt;"",Q54&lt;O54)),"日時順序要確認",IF(OR(L54="",AND(L54&lt;&gt;"未判断",L54&lt;&gt;"継続",L54&lt;&gt;"終了")),"判断内容要確認",IF(L54="未判断",IF(F54&lt;'使い方'!$B$3,"通知期限超過",IF(I54&lt;'使い方'!$B$3,"判断期限超過",IF(I54='使い方'!$B$3,"判断期限当日","判断待ち"))),IF(AND(L54&lt;&gt;"未判断",M54=""),"判断記録要確認",IF(N54="",IF(F54&lt;'使い方'!$B$3,"通知期限超過","送信待ち"),IF(O54="",IF(F54&lt;'使い方'!$B$3,"通知期限超過","原本条件の連絡確認待ち"),IF(O54&gt;F54,"期限後連絡・要確認",IF(OR(Q54="",R54="",P54=""),"完了確認待ち",IF(AND(L54="終了",T54&lt;&gt;"対象外"),"次回区分要確認",IF(AND(L54="継続",OR(T54&lt;&gt;"確定",S54="",S54&lt;=F54)),"次回期限要確認","今回連絡完了"))))))))))))))))</x:f>
      </x:c>
      <x:c r="V54" s="46"/>
      <x:c r="W54" s="48"/>
      <x:c r="X54" s="46"/>
      <x:c r="Y54" s="46"/>
    </x:row>
    <x:row r="55" ht="37" customHeight="1">
      <x:c r="A55" s="46"/>
      <x:c r="B55" s="46"/>
      <x:c r="C55" s="46"/>
      <x:c r="D55" s="48"/>
      <x:c r="E55" s="48"/>
      <x:c r="F55" s="48"/>
      <x:c r="G55" s="46"/>
      <x:c r="H55" s="50"/>
      <x:c r="I55" s="53" t="str">
        <x:f>IF(OR(A55="",G55&lt;&gt;"確定",F55="",H55="",H55&lt;0,H55&lt;&gt;INT(H55)),"",F55-H55)</x:f>
      </x:c>
      <x:c r="J55" s="46"/>
      <x:c r="K55" s="46"/>
      <x:c r="L55" s="46"/>
      <x:c r="M55" s="48"/>
      <x:c r="N55" s="48"/>
      <x:c r="O55" s="48"/>
      <x:c r="P55" s="46"/>
      <x:c r="Q55" s="48"/>
      <x:c r="R55" s="46"/>
      <x:c r="S55" s="48"/>
      <x:c r="T55" s="46"/>
      <x:c r="U55" s="57" t="str">
        <x:f>IF(A55="","",IF(G55="対象外","対象外・別管理",IF(G55&lt;&gt;"確定","原本要確認",IF(F55="","入力要確認",IF(I55="","判断期限要設定",IF(OR(M55&gt;'使い方'!$B$3,N55&gt;'使い方'!$B$3,O55&gt;'使い方'!$B$3,Q55&gt;'使い方'!$B$3),"未来実績・要確認",IF(OR(AND(N55&lt;&gt;"",M55&lt;&gt;"",N55&lt;M55),AND(O55&lt;&gt;"",N55&lt;&gt;"",O55&lt;N55),AND(Q55&lt;&gt;"",O55&lt;&gt;"",Q55&lt;O55)),"日時順序要確認",IF(OR(L55="",AND(L55&lt;&gt;"未判断",L55&lt;&gt;"継続",L55&lt;&gt;"終了")),"判断内容要確認",IF(L55="未判断",IF(F55&lt;'使い方'!$B$3,"通知期限超過",IF(I55&lt;'使い方'!$B$3,"判断期限超過",IF(I55='使い方'!$B$3,"判断期限当日","判断待ち"))),IF(AND(L55&lt;&gt;"未判断",M55=""),"判断記録要確認",IF(N55="",IF(F55&lt;'使い方'!$B$3,"通知期限超過","送信待ち"),IF(O55="",IF(F55&lt;'使い方'!$B$3,"通知期限超過","原本条件の連絡確認待ち"),IF(O55&gt;F55,"期限後連絡・要確認",IF(OR(Q55="",R55="",P55=""),"完了確認待ち",IF(AND(L55="終了",T55&lt;&gt;"対象外"),"次回区分要確認",IF(AND(L55="継続",OR(T55&lt;&gt;"確定",S55="",S55&lt;=F55)),"次回期限要確認","今回連絡完了"))))))))))))))))</x:f>
      </x:c>
      <x:c r="V55" s="46"/>
      <x:c r="W55" s="48"/>
      <x:c r="X55" s="46"/>
      <x:c r="Y55" s="46"/>
    </x:row>
    <x:row r="56">
      <x:c r="A56" s="12"/>
      <x:c r="B56" s="12"/>
      <x:c r="C56" s="12"/>
      <x:c r="D56" s="12"/>
      <x:c r="E56" s="12"/>
      <x:c r="F56" s="12"/>
      <x:c r="G56" s="12"/>
      <x:c r="H56" s="12"/>
      <x:c r="I56" s="12"/>
      <x:c r="J56" s="12"/>
      <x:c r="K56" s="12"/>
      <x:c r="L56" s="12"/>
      <x:c r="M56" s="12"/>
      <x:c r="N56" s="12"/>
      <x:c r="O56" s="12"/>
      <x:c r="P56" s="12"/>
      <x:c r="Q56" s="12"/>
      <x:c r="R56" s="12"/>
      <x:c r="S56" s="12"/>
      <x:c r="T56" s="12"/>
      <x:c r="U56" s="12"/>
      <x:c r="V56" s="12"/>
      <x:c r="W56" s="12"/>
      <x:c r="X56" s="12"/>
      <x:c r="Y56" s="12"/>
    </x:row>
    <x:row r="57">
      <x:c r="A57" s="12"/>
      <x:c r="B57" s="12"/>
      <x:c r="C57" s="12"/>
      <x:c r="D57" s="12"/>
      <x:c r="E57" s="12"/>
      <x:c r="F57" s="12"/>
      <x:c r="G57" s="12"/>
      <x:c r="H57" s="12"/>
      <x:c r="I57" s="12"/>
      <x:c r="J57" s="12"/>
      <x:c r="K57" s="12"/>
      <x:c r="L57" s="12"/>
      <x:c r="M57" s="12"/>
      <x:c r="N57" s="12"/>
      <x:c r="O57" s="12"/>
      <x:c r="P57" s="12"/>
      <x:c r="Q57" s="12"/>
      <x:c r="R57" s="12"/>
      <x:c r="S57" s="12"/>
      <x:c r="T57" s="12"/>
      <x:c r="U57" s="12"/>
      <x:c r="V57" s="12"/>
      <x:c r="W57" s="12"/>
      <x:c r="X57" s="12"/>
      <x:c r="Y57" s="12"/>
    </x:row>
    <x:row r="58">
      <x:c r="A58" s="12"/>
      <x:c r="B58" s="12"/>
      <x:c r="C58" s="12"/>
      <x:c r="D58" s="12"/>
      <x:c r="E58" s="12"/>
      <x:c r="F58" s="12"/>
      <x:c r="G58" s="12"/>
      <x:c r="H58" s="12"/>
      <x:c r="I58" s="12"/>
      <x:c r="J58" s="12"/>
      <x:c r="K58" s="12"/>
      <x:c r="L58" s="12"/>
      <x:c r="M58" s="12"/>
      <x:c r="N58" s="12"/>
      <x:c r="O58" s="12"/>
      <x:c r="P58" s="12"/>
      <x:c r="Q58" s="12"/>
      <x:c r="R58" s="12"/>
      <x:c r="S58" s="12"/>
      <x:c r="T58" s="12"/>
      <x:c r="U58" s="12"/>
      <x:c r="V58" s="12"/>
      <x:c r="W58" s="12"/>
      <x:c r="X58" s="12"/>
      <x:c r="Y58" s="12"/>
    </x:row>
    <x:row r="59">
      <x:c r="A59" s="12"/>
      <x:c r="B59" s="12"/>
      <x:c r="C59" s="12"/>
      <x:c r="D59" s="12"/>
      <x:c r="E59" s="12"/>
      <x:c r="F59" s="12"/>
      <x:c r="G59" s="12"/>
      <x:c r="H59" s="12"/>
      <x:c r="I59" s="12"/>
      <x:c r="J59" s="12"/>
      <x:c r="K59" s="12"/>
      <x:c r="L59" s="12"/>
      <x:c r="M59" s="12"/>
      <x:c r="N59" s="12"/>
      <x:c r="O59" s="12"/>
      <x:c r="P59" s="12"/>
      <x:c r="Q59" s="12"/>
      <x:c r="R59" s="12"/>
      <x:c r="S59" s="12"/>
      <x:c r="T59" s="12"/>
      <x:c r="U59" s="12"/>
      <x:c r="V59" s="12"/>
      <x:c r="W59" s="12"/>
      <x:c r="X59" s="12"/>
      <x:c r="Y59" s="12"/>
    </x:row>
    <x:row r="60">
      <x:c r="A60" s="12"/>
      <x:c r="B60" s="12"/>
      <x:c r="C60" s="12"/>
      <x:c r="D60" s="12"/>
      <x:c r="E60" s="12"/>
      <x:c r="F60" s="12"/>
      <x:c r="G60" s="12"/>
      <x:c r="H60" s="12"/>
      <x:c r="I60" s="12"/>
      <x:c r="J60" s="12"/>
      <x:c r="K60" s="12"/>
      <x:c r="L60" s="12"/>
      <x:c r="M60" s="12"/>
      <x:c r="N60" s="12"/>
      <x:c r="O60" s="12"/>
      <x:c r="P60" s="12"/>
      <x:c r="Q60" s="12"/>
      <x:c r="R60" s="12"/>
      <x:c r="S60" s="12"/>
      <x:c r="T60" s="12"/>
      <x:c r="U60" s="12"/>
      <x:c r="V60" s="12"/>
      <x:c r="W60" s="12"/>
      <x:c r="X60" s="12"/>
      <x:c r="Y60" s="12"/>
    </x:row>
  </x:sheetData>
  <x:mergeCells>
    <x:mergeCell ref="A1:Y1"/>
    <x:mergeCell ref="A2:Y2"/>
    <x:mergeCell ref="A3:C3"/>
    <x:mergeCell ref="D3:I3"/>
    <x:mergeCell ref="J3:M3"/>
    <x:mergeCell ref="N3:R3"/>
    <x:mergeCell ref="S3:T3"/>
    <x:mergeCell ref="U3:Y3"/>
  </x:mergeCells>
  <x:conditionalFormatting sqref="U6:U55">
    <x:cfRule type="expression" dxfId="3" priority="1">
      <x:formula>OR(U6="判断期限超過",U6="通知期限超過",U6="期限後受領・要確認")</x:formula>
    </x:cfRule>
    <x:cfRule type="expression" dxfId="4" priority="2">
      <x:formula>OR(U6="原本要確認",U6="完了確認待ち",U6="受領待ち")</x:formula>
    </x:cfRule>
    <x:cfRule type="expression" dxfId="5" priority="3">
      <x:formula>U6="今回連絡完了"</x:formula>
    </x:cfRule>
  </x:conditionalFormatting>
  <x:dataValidations count="3">
    <x:dataValidation type="list" sqref="G6:G55">
      <x:formula1>"確定,要確認,対象外"</x:formula1>
    </x:dataValidation>
    <x:dataValidation type="list" sqref="L6:L55">
      <x:formula1>"未判断,継続,終了,対象外"</x:formula1>
    </x:dataValidation>
    <x:dataValidation type="list" sqref="T6:T55">
      <x:formula1>"確定,未確定,対象外"</x:formula1>
    </x:dataValidation>
  </x:dataValidations>
  <x:pageMargins left="0.7" right="0.7" top="0.75" bottom="0.75" header="0.3" footer="0.3"/>
  <x:tableParts count="1">
    <x:tablePart xmlns:r="http://schemas.openxmlformats.org/officeDocument/2006/relationships" r:id="R80cfbaa9e7584193"/>
  </x:tableParts>
</x:worksheet>
</file>

<file path=xl/worksheets/sheet4.xml><?xml version="1.0" encoding="utf-8"?>
<x:worksheet xmlns:x="http://schemas.openxmlformats.org/spreadsheetml/2006/main">
  <x:sheetFormatPr defaultRowHeight="15"/>
  <x:cols>
    <x:col min="1" max="1" width="11" hidden="0" customWidth="1"/>
    <x:col min="2" max="2" width="16" hidden="0" customWidth="1"/>
    <x:col min="3" max="3" width="30" hidden="0" customWidth="1"/>
    <x:col min="4" max="4" width="32" hidden="0" customWidth="1"/>
    <x:col min="5" max="5" width="40" hidden="0" customWidth="1"/>
    <x:col min="6" max="6" width="28" hidden="0" customWidth="1"/>
    <x:col min="7" max="7" width="16" hidden="0" customWidth="1"/>
    <x:col min="8" max="8" width="13" hidden="0" customWidth="1"/>
    <x:col min="9" max="9" width="14" hidden="0" customWidth="1"/>
    <x:col min="10" max="10" width="25" hidden="0" customWidth="1"/>
    <x:col min="11" max="11" width="40" hidden="0" customWidth="1"/>
  </x:cols>
  <x:sheetData>
    <x:row r="1" ht="35" customHeight="1">
      <x:c r="A1" s="10" t="str">
        <x:v>原本照合｜記入例</x:v>
      </x:c>
      <x:c r="B1" s="10"/>
      <x:c r="C1" s="10"/>
      <x:c r="D1" s="10"/>
      <x:c r="E1" s="10"/>
      <x:c r="F1" s="10"/>
      <x:c r="G1" s="10"/>
      <x:c r="H1" s="10"/>
      <x:c r="I1" s="10"/>
      <x:c r="J1" s="10"/>
      <x:c r="K1" s="10"/>
    </x:row>
    <x:row r="2" ht="36" customHeight="1">
      <x:c r="A2" s="11" t="str">
        <x:v>DEMO・条番号・文書名は説明用の識別子で、実在する原本のリンクではありません。利用時は実際の保管先に置き換えます。</x:v>
      </x:c>
      <x:c r="B2" s="11"/>
      <x:c r="C2" s="11"/>
      <x:c r="D2" s="11"/>
      <x:c r="E2" s="11"/>
      <x:c r="F2" s="11"/>
      <x:c r="G2" s="11"/>
      <x:c r="H2" s="11"/>
      <x:c r="I2" s="11"/>
      <x:c r="J2" s="11"/>
      <x:c r="K2" s="11"/>
    </x:row>
    <x:row r="3">
      <x:c r="A3" s="12"/>
      <x:c r="B3" s="12"/>
      <x:c r="C3" s="12"/>
      <x:c r="D3" s="12"/>
      <x:c r="E3" s="12"/>
      <x:c r="F3" s="12"/>
      <x:c r="G3" s="12"/>
      <x:c r="H3" s="12"/>
      <x:c r="I3" s="12"/>
      <x:c r="J3" s="12"/>
      <x:c r="K3" s="12"/>
    </x:row>
    <x:row r="4">
      <x:c r="A4" s="12"/>
      <x:c r="B4" s="12"/>
      <x:c r="C4" s="12"/>
      <x:c r="D4" s="12"/>
      <x:c r="E4" s="12"/>
      <x:c r="F4" s="12"/>
      <x:c r="G4" s="12"/>
      <x:c r="H4" s="12"/>
      <x:c r="I4" s="12"/>
      <x:c r="J4" s="12"/>
      <x:c r="K4" s="12"/>
    </x:row>
    <x:row r="5" ht="42" customHeight="1">
      <x:c r="A5" s="43" t="str">
        <x:v>契約ID</x:v>
      </x:c>
      <x:c r="B5" s="43" t="str">
        <x:v>原本版</x:v>
      </x:c>
      <x:c r="C5" s="43" t="str">
        <x:v>保管先識別子</x:v>
      </x:c>
      <x:c r="D5" s="43" t="str">
        <x:v>根拠箇所（架空）</x:v>
      </x:c>
      <x:c r="E5" s="43" t="str">
        <x:v>自動更新条件（架空）</x:v>
      </x:c>
      <x:c r="F5" s="43" t="str">
        <x:v>通知方法（架空）</x:v>
      </x:c>
      <x:c r="G5" s="43" t="str">
        <x:v>原本の期限条件</x:v>
      </x:c>
      <x:c r="H5" s="43" t="str">
        <x:v>照合者</x:v>
      </x:c>
      <x:c r="I5" s="43" t="str">
        <x:v>照合日</x:v>
      </x:c>
      <x:c r="J5" s="43" t="str">
        <x:v>適用版・解釈の確認先</x:v>
      </x:c>
      <x:c r="K5" s="43" t="str">
        <x:v>照合メモ</x:v>
      </x:c>
    </x:row>
    <x:row r="6" ht="64" customHeight="1">
      <x:c r="A6" s="40" t="str">
        <x:v>C01</x:v>
      </x:c>
      <x:c r="B6" s="40" t="str">
        <x:v>v1＋M1</x:v>
      </x:c>
      <x:c r="C6" s="40" t="str">
        <x:v>DEMO/C01/v1＋M1</x:v>
      </x:c>
      <x:c r="D6" s="40" t="str">
        <x:v>原契約p.3第8条／覚書M1第2条（架空）</x:v>
      </x:c>
      <x:c r="E6" s="40" t="str">
        <x:v>終了申出なしで1年更新。今回期限はM1で9/30に変更（架空）</x:v>
      </x:c>
      <x:c r="F6" s="40" t="str">
        <x:v>指定書面を指定窓口へ送付（架空）</x:v>
      </x:c>
      <x:c r="G6" s="40" t="str">
        <x:v>到達（相手受領日）</x:v>
      </x:c>
      <x:c r="H6" s="40" t="str">
        <x:v>総務B</x:v>
      </x:c>
      <x:c r="I6" s="60" t="n">
        <x:v>46266</x:v>
      </x:c>
      <x:c r="J6" s="40" t="str">
        <x:v>契約確認窓口</x:v>
      </x:c>
      <x:c r="K6" s="40" t="str">
        <x:v>覚書M1を9/1適用。更新日欄は条件成立時の参考日で、今回は更新しない。</x:v>
      </x:c>
    </x:row>
    <x:row r="7" ht="64" customHeight="1">
      <x:c r="A7" s="40" t="str">
        <x:v>C02</x:v>
      </x:c>
      <x:c r="B7" s="40" t="str">
        <x:v>v1</x:v>
      </x:c>
      <x:c r="C7" s="40" t="str">
        <x:v>DEMO/C02/v1</x:v>
      </x:c>
      <x:c r="D7" s="40" t="str">
        <x:v>更新・連絡条項 p.3 第8条（架空）</x:v>
      </x:c>
      <x:c r="E7" s="40" t="str">
        <x:v>期限内の終了申出がなければ1年更新（架空）</x:v>
      </x:c>
      <x:c r="F7" s="40" t="str">
        <x:v>指定書面を指定窓口へ送付（架空）</x:v>
      </x:c>
      <x:c r="G7" s="40" t="str">
        <x:v>到達（相手受領日）</x:v>
      </x:c>
      <x:c r="H7" s="40" t="str">
        <x:v>総務B</x:v>
      </x:c>
      <x:c r="I7" s="60" t="n">
        <x:v>46266</x:v>
      </x:c>
      <x:c r="J7" s="40" t="str">
        <x:v>契約確認窓口</x:v>
      </x:c>
      <x:c r="K7" s="40" t="str">
        <x:v>判断期限9/10を経過。契約上の期限を延長する意味ではない。</x:v>
      </x:c>
    </x:row>
    <x:row r="8" ht="64" customHeight="1">
      <x:c r="A8" s="40" t="str">
        <x:v>C03</x:v>
      </x:c>
      <x:c r="B8" s="40" t="str">
        <x:v>v2</x:v>
      </x:c>
      <x:c r="C8" s="40" t="str">
        <x:v>DEMO/C03/v2</x:v>
      </x:c>
      <x:c r="D8" s="40" t="str">
        <x:v>v2第6条・継続合意書第2条（架空）</x:v>
      </x:c>
      <x:c r="E8" s="40" t="str">
        <x:v>自動更新なし。継続は別途書面合意（架空）</x:v>
      </x:c>
      <x:c r="F8" s="40" t="str">
        <x:v>指定書面を指定窓口へ送付（架空）</x:v>
      </x:c>
      <x:c r="G8" s="40" t="str">
        <x:v>到達（相手受領日）</x:v>
      </x:c>
      <x:c r="H8" s="40" t="str">
        <x:v>購買B</x:v>
      </x:c>
      <x:c r="I8" s="60" t="n">
        <x:v>46260</x:v>
      </x:c>
      <x:c r="J8" s="40" t="str">
        <x:v>契約確認窓口</x:v>
      </x:c>
      <x:c r="K8" s="40" t="str">
        <x:v>継続合意済み。次回原本で確認した連絡期限は合意書に明示された日付を人が確認。</x:v>
      </x:c>
    </x:row>
    <x:row r="9" ht="64" customHeight="1">
      <x:c r="A9" s="40" t="str">
        <x:v>C04</x:v>
      </x:c>
      <x:c r="B9" s="40" t="str">
        <x:v>v1</x:v>
      </x:c>
      <x:c r="C9" s="40" t="str">
        <x:v>DEMO/C04/v1</x:v>
      </x:c>
      <x:c r="D9" s="40" t="str">
        <x:v>更新・連絡条項 p.3 第8条（架空）</x:v>
      </x:c>
      <x:c r="E9" s="40" t="str">
        <x:v>期限内の終了申出がなければ1年更新（架空）</x:v>
      </x:c>
      <x:c r="F9" s="40" t="str">
        <x:v>指定書面を指定窓口へ送付（架空）</x:v>
      </x:c>
      <x:c r="G9" s="40" t="str">
        <x:v>到達（相手受領日）</x:v>
      </x:c>
      <x:c r="H9" s="40" t="str">
        <x:v>情シスB</x:v>
      </x:c>
      <x:c r="I9" s="60" t="n">
        <x:v>46266</x:v>
      </x:c>
      <x:c r="J9" s="40" t="str">
        <x:v>契約確認窓口</x:v>
      </x:c>
      <x:c r="K9" s="40" t="str">
        <x:v>送信記録だけでは受領済みにしない。</x:v>
      </x:c>
    </x:row>
    <x:row r="10" ht="64" customHeight="1">
      <x:c r="A10" s="40" t="str">
        <x:v>C05</x:v>
      </x:c>
      <x:c r="B10" s="40" t="str">
        <x:v>v1</x:v>
      </x:c>
      <x:c r="C10" s="40" t="str">
        <x:v>DEMO/C05/v1</x:v>
      </x:c>
      <x:c r="D10" s="40" t="str">
        <x:v>更新・連絡条項 p.3 第8条（架空）</x:v>
      </x:c>
      <x:c r="E10" s="40" t="str">
        <x:v>期限内の終了申出がなければ1年更新（架空）</x:v>
      </x:c>
      <x:c r="F10" s="40" t="str">
        <x:v>指定書面を指定窓口へ送付（架空）</x:v>
      </x:c>
      <x:c r="G10" s="40" t="str">
        <x:v>到達（相手受領日）</x:v>
      </x:c>
      <x:c r="H10" s="40" t="str">
        <x:v>購買B</x:v>
      </x:c>
      <x:c r="I10" s="60" t="n">
        <x:v>46266</x:v>
      </x:c>
      <x:c r="J10" s="40" t="str">
        <x:v>契約確認窓口</x:v>
      </x:c>
      <x:c r="K10" s="40" t="str">
        <x:v>未判断のため次回原本で確認した連絡期限は空欄。</x:v>
      </x:c>
    </x:row>
    <x:row r="11" ht="64" customHeight="1">
      <x:c r="A11" s="40" t="str">
        <x:v>C06</x:v>
      </x:c>
      <x:c r="B11" s="40" t="str">
        <x:v>v1</x:v>
      </x:c>
      <x:c r="C11" s="40" t="str">
        <x:v>DEMO/C06/v1</x:v>
      </x:c>
      <x:c r="D11" s="40" t="str">
        <x:v>更新条項p.4第9条（架空）</x:v>
      </x:c>
      <x:c r="E11" s="40" t="str">
        <x:v>自動更新の有無・条件とも確認中（架空）</x:v>
      </x:c>
      <x:c r="F11" s="40" t="str">
        <x:v>確認中</x:v>
      </x:c>
      <x:c r="G11" s="40" t="str">
        <x:v>要確認</x:v>
      </x:c>
      <x:c r="H11" s="40"/>
      <x:c r="I11" s="60"/>
      <x:c r="J11" s="40" t="str">
        <x:v>契約確認窓口</x:v>
      </x:c>
      <x:c r="K11" s="40" t="str">
        <x:v>「終了前に通知」とあるだけで日付・到達条件が特定できない想定。推測入力しない。</x:v>
      </x:c>
    </x:row>
    <x:row r="12" ht="64" customHeight="1">
      <x:c r="A12" s="40" t="str">
        <x:v>C07</x:v>
      </x:c>
      <x:c r="B12" s="40" t="str">
        <x:v>v1</x:v>
      </x:c>
      <x:c r="C12" s="40" t="str">
        <x:v>DEMO/C07/v1</x:v>
      </x:c>
      <x:c r="D12" s="40" t="str">
        <x:v>更新・連絡条項 p.3 第8条（架空）</x:v>
      </x:c>
      <x:c r="E12" s="40" t="str">
        <x:v>自動更新なし、事前通知不要と原本で確認（架空）</x:v>
      </x:c>
      <x:c r="F12" s="40" t="str">
        <x:v>対象外</x:v>
      </x:c>
      <x:c r="G12" s="40" t="str">
        <x:v>対象外</x:v>
      </x:c>
      <x:c r="H12" s="40" t="str">
        <x:v>業務B</x:v>
      </x:c>
      <x:c r="I12" s="60" t="n">
        <x:v>46266</x:v>
      </x:c>
      <x:c r="J12" s="40" t="str">
        <x:v>契約確認窓口</x:v>
      </x:c>
      <x:c r="K12" s="40" t="str">
        <x:v>原本で自動更新なし・事前連絡不要を確認した想定。終了作業は別管理。</x:v>
      </x:c>
    </x:row>
    <x:row r="13" ht="64" customHeight="1">
      <x:c r="A13" s="40" t="str">
        <x:v>C08</x:v>
      </x:c>
      <x:c r="B13" s="40" t="str">
        <x:v>v3</x:v>
      </x:c>
      <x:c r="C13" s="40" t="str">
        <x:v>DEMO/C08/v3</x:v>
      </x:c>
      <x:c r="D13" s="40" t="str">
        <x:v>更新・連絡条項 p.3 第8条（架空）</x:v>
      </x:c>
      <x:c r="E13" s="40" t="str">
        <x:v>期限内の終了申出がなければ1年更新（架空）</x:v>
      </x:c>
      <x:c r="F13" s="40" t="str">
        <x:v>指定書面を指定窓口へ送付（架空）</x:v>
      </x:c>
      <x:c r="G13" s="40" t="str">
        <x:v>到達（相手受領日）</x:v>
      </x:c>
      <x:c r="H13" s="40" t="str">
        <x:v>情シスB</x:v>
      </x:c>
      <x:c r="I13" s="60" t="n">
        <x:v>46266</x:v>
      </x:c>
      <x:c r="J13" s="40" t="str">
        <x:v>契約確認窓口</x:v>
      </x:c>
      <x:c r="K13" s="40" t="str">
        <x:v>主担当不在中。副担当が窓口を引き継ぐが、判断権限は責任者に残す。</x:v>
      </x:c>
    </x:row>
    <x:row r="14" ht="64" customHeight="1">
      <x:c r="A14" s="40" t="str">
        <x:v>C09</x:v>
      </x:c>
      <x:c r="B14" s="40" t="str">
        <x:v>v1</x:v>
      </x:c>
      <x:c r="C14" s="40" t="str">
        <x:v>DEMO/C09/v1</x:v>
      </x:c>
      <x:c r="D14" s="40" t="str">
        <x:v>更新・連絡条項 p.3 第8条（架空）</x:v>
      </x:c>
      <x:c r="E14" s="40" t="str">
        <x:v>期限内の終了申出がなければ1年更新（架空）</x:v>
      </x:c>
      <x:c r="F14" s="40" t="str">
        <x:v>指定書面を指定窓口へ送付（架空）</x:v>
      </x:c>
      <x:c r="G14" s="40" t="str">
        <x:v>到達（相手受領日）</x:v>
      </x:c>
      <x:c r="H14" s="40" t="str">
        <x:v>購買B</x:v>
      </x:c>
      <x:c r="I14" s="60" t="n">
        <x:v>46266</x:v>
      </x:c>
      <x:c r="J14" s="40" t="str">
        <x:v>契約確認窓口</x:v>
      </x:c>
      <x:c r="K14" s="40" t="str">
        <x:v>原本で確認した連絡期限9/10を経過。更新や解約の成立を自動判定しない。</x:v>
      </x:c>
    </x:row>
    <x:row r="15" ht="64" customHeight="1">
      <x:c r="A15" s="40" t="str">
        <x:v>C10</x:v>
      </x:c>
      <x:c r="B15" s="40" t="str">
        <x:v>v2</x:v>
      </x:c>
      <x:c r="C15" s="40" t="str">
        <x:v>DEMO/C10/v2</x:v>
      </x:c>
      <x:c r="D15" s="40" t="str">
        <x:v>更新・連絡条項 p.3 第8条（架空）</x:v>
      </x:c>
      <x:c r="E15" s="40" t="str">
        <x:v>期限内の終了申出がなければ1年更新（架空）</x:v>
      </x:c>
      <x:c r="F15" s="40" t="str">
        <x:v>指定書面を指定窓口へ送付（架空）</x:v>
      </x:c>
      <x:c r="G15" s="40" t="str">
        <x:v>到達（相手受領日）</x:v>
      </x:c>
      <x:c r="H15" s="40" t="str">
        <x:v>総務B</x:v>
      </x:c>
      <x:c r="I15" s="60" t="n">
        <x:v>46266</x:v>
      </x:c>
      <x:c r="J15" s="40" t="str">
        <x:v>契約確認窓口</x:v>
      </x:c>
      <x:c r="K15" s="40" t="str">
        <x:v>年をまたぐ契約。暦年ではなく契約ごとの期限で管理。</x:v>
      </x:c>
    </x:row>
    <x:row r="16" ht="64" customHeight="1">
      <x:c r="A16" s="12"/>
      <x:c r="B16" s="12"/>
      <x:c r="C16" s="12"/>
      <x:c r="D16" s="12"/>
      <x:c r="E16" s="12"/>
      <x:c r="F16" s="12"/>
      <x:c r="G16" s="12"/>
      <x:c r="H16" s="12"/>
      <x:c r="I16" s="16"/>
      <x:c r="J16" s="12"/>
      <x:c r="K16" s="12"/>
    </x:row>
    <x:row r="17" ht="64" customHeight="1">
      <x:c r="A17" s="12"/>
      <x:c r="B17" s="12"/>
      <x:c r="C17" s="12"/>
      <x:c r="D17" s="12"/>
      <x:c r="E17" s="12"/>
      <x:c r="F17" s="12"/>
      <x:c r="G17" s="12"/>
      <x:c r="H17" s="12"/>
      <x:c r="I17" s="16"/>
      <x:c r="J17" s="12"/>
      <x:c r="K17" s="12"/>
    </x:row>
    <x:row r="18" ht="64" customHeight="1">
      <x:c r="A18" s="12"/>
      <x:c r="B18" s="12"/>
      <x:c r="C18" s="12"/>
      <x:c r="D18" s="12"/>
      <x:c r="E18" s="12"/>
      <x:c r="F18" s="12"/>
      <x:c r="G18" s="12"/>
      <x:c r="H18" s="12"/>
      <x:c r="I18" s="16"/>
      <x:c r="J18" s="12"/>
      <x:c r="K18" s="12"/>
    </x:row>
    <x:row r="19" ht="64" customHeight="1">
      <x:c r="A19" s="12"/>
      <x:c r="B19" s="12"/>
      <x:c r="C19" s="12"/>
      <x:c r="D19" s="12"/>
      <x:c r="E19" s="12"/>
      <x:c r="F19" s="12"/>
      <x:c r="G19" s="12"/>
      <x:c r="H19" s="12"/>
      <x:c r="I19" s="16"/>
      <x:c r="J19" s="12"/>
      <x:c r="K19" s="12"/>
    </x:row>
    <x:row r="20" ht="64" customHeight="1">
      <x:c r="A20" s="12"/>
      <x:c r="B20" s="12"/>
      <x:c r="C20" s="12"/>
      <x:c r="D20" s="12"/>
      <x:c r="E20" s="12"/>
      <x:c r="F20" s="12"/>
      <x:c r="G20" s="12"/>
      <x:c r="H20" s="12"/>
      <x:c r="I20" s="16"/>
      <x:c r="J20" s="12"/>
      <x:c r="K20" s="12"/>
    </x:row>
    <x:row r="21" ht="64" customHeight="1">
      <x:c r="A21" s="12"/>
      <x:c r="B21" s="12"/>
      <x:c r="C21" s="12"/>
      <x:c r="D21" s="12"/>
      <x:c r="E21" s="12"/>
      <x:c r="F21" s="12"/>
      <x:c r="G21" s="12"/>
      <x:c r="H21" s="12"/>
      <x:c r="I21" s="16"/>
      <x:c r="J21" s="12"/>
      <x:c r="K21" s="12"/>
    </x:row>
    <x:row r="22" ht="64" customHeight="1">
      <x:c r="A22" s="12"/>
      <x:c r="B22" s="12"/>
      <x:c r="C22" s="12"/>
      <x:c r="D22" s="12"/>
      <x:c r="E22" s="12"/>
      <x:c r="F22" s="12"/>
      <x:c r="G22" s="12"/>
      <x:c r="H22" s="12"/>
      <x:c r="I22" s="16"/>
      <x:c r="J22" s="12"/>
      <x:c r="K22" s="12"/>
    </x:row>
    <x:row r="23" ht="64" customHeight="1">
      <x:c r="A23" s="12"/>
      <x:c r="B23" s="12"/>
      <x:c r="C23" s="12"/>
      <x:c r="D23" s="12"/>
      <x:c r="E23" s="12"/>
      <x:c r="F23" s="12"/>
      <x:c r="G23" s="12"/>
      <x:c r="H23" s="12"/>
      <x:c r="I23" s="16"/>
      <x:c r="J23" s="12"/>
      <x:c r="K23" s="12"/>
    </x:row>
    <x:row r="24" ht="64" customHeight="1">
      <x:c r="A24" s="12"/>
      <x:c r="B24" s="12"/>
      <x:c r="C24" s="12"/>
      <x:c r="D24" s="12"/>
      <x:c r="E24" s="12"/>
      <x:c r="F24" s="12"/>
      <x:c r="G24" s="12"/>
      <x:c r="H24" s="12"/>
      <x:c r="I24" s="16"/>
      <x:c r="J24" s="12"/>
      <x:c r="K24" s="12"/>
    </x:row>
    <x:row r="25" ht="64" customHeight="1">
      <x:c r="A25" s="12"/>
      <x:c r="B25" s="12"/>
      <x:c r="C25" s="12"/>
      <x:c r="D25" s="12"/>
      <x:c r="E25" s="12"/>
      <x:c r="F25" s="12"/>
      <x:c r="G25" s="12"/>
      <x:c r="H25" s="12"/>
      <x:c r="I25" s="16"/>
      <x:c r="J25" s="12"/>
      <x:c r="K25" s="12"/>
    </x:row>
    <x:row r="26" ht="64" customHeight="1">
      <x:c r="A26" s="12"/>
      <x:c r="B26" s="12"/>
      <x:c r="C26" s="12"/>
      <x:c r="D26" s="12"/>
      <x:c r="E26" s="12"/>
      <x:c r="F26" s="12"/>
      <x:c r="G26" s="12"/>
      <x:c r="H26" s="12"/>
      <x:c r="I26" s="16"/>
      <x:c r="J26" s="12"/>
      <x:c r="K26" s="12"/>
    </x:row>
    <x:row r="27" ht="64" customHeight="1">
      <x:c r="A27" s="12"/>
      <x:c r="B27" s="12"/>
      <x:c r="C27" s="12"/>
      <x:c r="D27" s="12"/>
      <x:c r="E27" s="12"/>
      <x:c r="F27" s="12"/>
      <x:c r="G27" s="12"/>
      <x:c r="H27" s="12"/>
      <x:c r="I27" s="16"/>
      <x:c r="J27" s="12"/>
      <x:c r="K27" s="12"/>
    </x:row>
    <x:row r="28" ht="64" customHeight="1">
      <x:c r="A28" s="12"/>
      <x:c r="B28" s="12"/>
      <x:c r="C28" s="12"/>
      <x:c r="D28" s="12"/>
      <x:c r="E28" s="12"/>
      <x:c r="F28" s="12"/>
      <x:c r="G28" s="12"/>
      <x:c r="H28" s="12"/>
      <x:c r="I28" s="16"/>
      <x:c r="J28" s="12"/>
      <x:c r="K28" s="12"/>
    </x:row>
    <x:row r="29" ht="64" customHeight="1">
      <x:c r="A29" s="12"/>
      <x:c r="B29" s="12"/>
      <x:c r="C29" s="12"/>
      <x:c r="D29" s="12"/>
      <x:c r="E29" s="12"/>
      <x:c r="F29" s="12"/>
      <x:c r="G29" s="12"/>
      <x:c r="H29" s="12"/>
      <x:c r="I29" s="16"/>
      <x:c r="J29" s="12"/>
      <x:c r="K29" s="12"/>
    </x:row>
    <x:row r="30" ht="64" customHeight="1">
      <x:c r="A30" s="12"/>
      <x:c r="B30" s="12"/>
      <x:c r="C30" s="12"/>
      <x:c r="D30" s="12"/>
      <x:c r="E30" s="12"/>
      <x:c r="F30" s="12"/>
      <x:c r="G30" s="12"/>
      <x:c r="H30" s="12"/>
      <x:c r="I30" s="16"/>
      <x:c r="J30" s="12"/>
      <x:c r="K30" s="12"/>
    </x:row>
    <x:row r="31" ht="64" customHeight="1">
      <x:c r="A31" s="12"/>
      <x:c r="B31" s="12"/>
      <x:c r="C31" s="12"/>
      <x:c r="D31" s="12"/>
      <x:c r="E31" s="12"/>
      <x:c r="F31" s="12"/>
      <x:c r="G31" s="12"/>
      <x:c r="H31" s="12"/>
      <x:c r="I31" s="16"/>
      <x:c r="J31" s="12"/>
      <x:c r="K31" s="12"/>
    </x:row>
    <x:row r="32" ht="64" customHeight="1">
      <x:c r="A32" s="12"/>
      <x:c r="B32" s="12"/>
      <x:c r="C32" s="12"/>
      <x:c r="D32" s="12"/>
      <x:c r="E32" s="12"/>
      <x:c r="F32" s="12"/>
      <x:c r="G32" s="12"/>
      <x:c r="H32" s="12"/>
      <x:c r="I32" s="16"/>
      <x:c r="J32" s="12"/>
      <x:c r="K32" s="12"/>
    </x:row>
    <x:row r="33" ht="64" customHeight="1">
      <x:c r="A33" s="12"/>
      <x:c r="B33" s="12"/>
      <x:c r="C33" s="12"/>
      <x:c r="D33" s="12"/>
      <x:c r="E33" s="12"/>
      <x:c r="F33" s="12"/>
      <x:c r="G33" s="12"/>
      <x:c r="H33" s="12"/>
      <x:c r="I33" s="16"/>
      <x:c r="J33" s="12"/>
      <x:c r="K33" s="12"/>
    </x:row>
    <x:row r="34" ht="64" customHeight="1">
      <x:c r="A34" s="12"/>
      <x:c r="B34" s="12"/>
      <x:c r="C34" s="12"/>
      <x:c r="D34" s="12"/>
      <x:c r="E34" s="12"/>
      <x:c r="F34" s="12"/>
      <x:c r="G34" s="12"/>
      <x:c r="H34" s="12"/>
      <x:c r="I34" s="16"/>
      <x:c r="J34" s="12"/>
      <x:c r="K34" s="12"/>
    </x:row>
    <x:row r="35" ht="64" customHeight="1">
      <x:c r="A35" s="12"/>
      <x:c r="B35" s="12"/>
      <x:c r="C35" s="12"/>
      <x:c r="D35" s="12"/>
      <x:c r="E35" s="12"/>
      <x:c r="F35" s="12"/>
      <x:c r="G35" s="12"/>
      <x:c r="H35" s="12"/>
      <x:c r="I35" s="16"/>
      <x:c r="J35" s="12"/>
      <x:c r="K35" s="12"/>
    </x:row>
    <x:row r="36" ht="64" customHeight="1">
      <x:c r="A36" s="12"/>
      <x:c r="B36" s="12"/>
      <x:c r="C36" s="12"/>
      <x:c r="D36" s="12"/>
      <x:c r="E36" s="12"/>
      <x:c r="F36" s="12"/>
      <x:c r="G36" s="12"/>
      <x:c r="H36" s="12"/>
      <x:c r="I36" s="16"/>
      <x:c r="J36" s="12"/>
      <x:c r="K36" s="12"/>
    </x:row>
    <x:row r="37" ht="64" customHeight="1">
      <x:c r="A37" s="12"/>
      <x:c r="B37" s="12"/>
      <x:c r="C37" s="12"/>
      <x:c r="D37" s="12"/>
      <x:c r="E37" s="12"/>
      <x:c r="F37" s="12"/>
      <x:c r="G37" s="12"/>
      <x:c r="H37" s="12"/>
      <x:c r="I37" s="16"/>
      <x:c r="J37" s="12"/>
      <x:c r="K37" s="12"/>
    </x:row>
    <x:row r="38" ht="64" customHeight="1">
      <x:c r="A38" s="12"/>
      <x:c r="B38" s="12"/>
      <x:c r="C38" s="12"/>
      <x:c r="D38" s="12"/>
      <x:c r="E38" s="12"/>
      <x:c r="F38" s="12"/>
      <x:c r="G38" s="12"/>
      <x:c r="H38" s="12"/>
      <x:c r="I38" s="16"/>
      <x:c r="J38" s="12"/>
      <x:c r="K38" s="12"/>
    </x:row>
    <x:row r="39" ht="64" customHeight="1">
      <x:c r="A39" s="12"/>
      <x:c r="B39" s="12"/>
      <x:c r="C39" s="12"/>
      <x:c r="D39" s="12"/>
      <x:c r="E39" s="12"/>
      <x:c r="F39" s="12"/>
      <x:c r="G39" s="12"/>
      <x:c r="H39" s="12"/>
      <x:c r="I39" s="16"/>
      <x:c r="J39" s="12"/>
      <x:c r="K39" s="12"/>
    </x:row>
    <x:row r="40" ht="64" customHeight="1">
      <x:c r="A40" s="12"/>
      <x:c r="B40" s="12"/>
      <x:c r="C40" s="12"/>
      <x:c r="D40" s="12"/>
      <x:c r="E40" s="12"/>
      <x:c r="F40" s="12"/>
      <x:c r="G40" s="12"/>
      <x:c r="H40" s="12"/>
      <x:c r="I40" s="16"/>
      <x:c r="J40" s="12"/>
      <x:c r="K40" s="12"/>
    </x:row>
    <x:row r="41" ht="64" customHeight="1">
      <x:c r="A41" s="12"/>
      <x:c r="B41" s="12"/>
      <x:c r="C41" s="12"/>
      <x:c r="D41" s="12"/>
      <x:c r="E41" s="12"/>
      <x:c r="F41" s="12"/>
      <x:c r="G41" s="12"/>
      <x:c r="H41" s="12"/>
      <x:c r="I41" s="16"/>
      <x:c r="J41" s="12"/>
      <x:c r="K41" s="12"/>
    </x:row>
    <x:row r="42" ht="64" customHeight="1">
      <x:c r="A42" s="12"/>
      <x:c r="B42" s="12"/>
      <x:c r="C42" s="12"/>
      <x:c r="D42" s="12"/>
      <x:c r="E42" s="12"/>
      <x:c r="F42" s="12"/>
      <x:c r="G42" s="12"/>
      <x:c r="H42" s="12"/>
      <x:c r="I42" s="16"/>
      <x:c r="J42" s="12"/>
      <x:c r="K42" s="12"/>
    </x:row>
    <x:row r="43" ht="64" customHeight="1">
      <x:c r="A43" s="12"/>
      <x:c r="B43" s="12"/>
      <x:c r="C43" s="12"/>
      <x:c r="D43" s="12"/>
      <x:c r="E43" s="12"/>
      <x:c r="F43" s="12"/>
      <x:c r="G43" s="12"/>
      <x:c r="H43" s="12"/>
      <x:c r="I43" s="16"/>
      <x:c r="J43" s="12"/>
      <x:c r="K43" s="12"/>
    </x:row>
    <x:row r="44" ht="64" customHeight="1">
      <x:c r="A44" s="12"/>
      <x:c r="B44" s="12"/>
      <x:c r="C44" s="12"/>
      <x:c r="D44" s="12"/>
      <x:c r="E44" s="12"/>
      <x:c r="F44" s="12"/>
      <x:c r="G44" s="12"/>
      <x:c r="H44" s="12"/>
      <x:c r="I44" s="16"/>
      <x:c r="J44" s="12"/>
      <x:c r="K44" s="12"/>
    </x:row>
    <x:row r="45" ht="64" customHeight="1">
      <x:c r="A45" s="12"/>
      <x:c r="B45" s="12"/>
      <x:c r="C45" s="12"/>
      <x:c r="D45" s="12"/>
      <x:c r="E45" s="12"/>
      <x:c r="F45" s="12"/>
      <x:c r="G45" s="12"/>
      <x:c r="H45" s="12"/>
      <x:c r="I45" s="16"/>
      <x:c r="J45" s="12"/>
      <x:c r="K45" s="12"/>
    </x:row>
    <x:row r="46" ht="64" customHeight="1">
      <x:c r="A46" s="12"/>
      <x:c r="B46" s="12"/>
      <x:c r="C46" s="12"/>
      <x:c r="D46" s="12"/>
      <x:c r="E46" s="12"/>
      <x:c r="F46" s="12"/>
      <x:c r="G46" s="12"/>
      <x:c r="H46" s="12"/>
      <x:c r="I46" s="16"/>
      <x:c r="J46" s="12"/>
      <x:c r="K46" s="12"/>
    </x:row>
    <x:row r="47" ht="64" customHeight="1">
      <x:c r="A47" s="12"/>
      <x:c r="B47" s="12"/>
      <x:c r="C47" s="12"/>
      <x:c r="D47" s="12"/>
      <x:c r="E47" s="12"/>
      <x:c r="F47" s="12"/>
      <x:c r="G47" s="12"/>
      <x:c r="H47" s="12"/>
      <x:c r="I47" s="16"/>
      <x:c r="J47" s="12"/>
      <x:c r="K47" s="12"/>
    </x:row>
    <x:row r="48" ht="64" customHeight="1">
      <x:c r="A48" s="12"/>
      <x:c r="B48" s="12"/>
      <x:c r="C48" s="12"/>
      <x:c r="D48" s="12"/>
      <x:c r="E48" s="12"/>
      <x:c r="F48" s="12"/>
      <x:c r="G48" s="12"/>
      <x:c r="H48" s="12"/>
      <x:c r="I48" s="16"/>
      <x:c r="J48" s="12"/>
      <x:c r="K48" s="12"/>
    </x:row>
    <x:row r="49" ht="64" customHeight="1">
      <x:c r="A49" s="12"/>
      <x:c r="B49" s="12"/>
      <x:c r="C49" s="12"/>
      <x:c r="D49" s="12"/>
      <x:c r="E49" s="12"/>
      <x:c r="F49" s="12"/>
      <x:c r="G49" s="12"/>
      <x:c r="H49" s="12"/>
      <x:c r="I49" s="16"/>
      <x:c r="J49" s="12"/>
      <x:c r="K49" s="12"/>
    </x:row>
    <x:row r="50" ht="64" customHeight="1">
      <x:c r="A50" s="12"/>
      <x:c r="B50" s="12"/>
      <x:c r="C50" s="12"/>
      <x:c r="D50" s="12"/>
      <x:c r="E50" s="12"/>
      <x:c r="F50" s="12"/>
      <x:c r="G50" s="12"/>
      <x:c r="H50" s="12"/>
      <x:c r="I50" s="16"/>
      <x:c r="J50" s="12"/>
      <x:c r="K50" s="12"/>
    </x:row>
    <x:row r="51" ht="64" customHeight="1">
      <x:c r="A51" s="12"/>
      <x:c r="B51" s="12"/>
      <x:c r="C51" s="12"/>
      <x:c r="D51" s="12"/>
      <x:c r="E51" s="12"/>
      <x:c r="F51" s="12"/>
      <x:c r="G51" s="12"/>
      <x:c r="H51" s="12"/>
      <x:c r="I51" s="16"/>
      <x:c r="J51" s="12"/>
      <x:c r="K51" s="12"/>
    </x:row>
    <x:row r="52" ht="64" customHeight="1">
      <x:c r="A52" s="12"/>
      <x:c r="B52" s="12"/>
      <x:c r="C52" s="12"/>
      <x:c r="D52" s="12"/>
      <x:c r="E52" s="12"/>
      <x:c r="F52" s="12"/>
      <x:c r="G52" s="12"/>
      <x:c r="H52" s="12"/>
      <x:c r="I52" s="16"/>
      <x:c r="J52" s="12"/>
      <x:c r="K52" s="12"/>
    </x:row>
    <x:row r="53" ht="64" customHeight="1">
      <x:c r="A53" s="12"/>
      <x:c r="B53" s="12"/>
      <x:c r="C53" s="12"/>
      <x:c r="D53" s="12"/>
      <x:c r="E53" s="12"/>
      <x:c r="F53" s="12"/>
      <x:c r="G53" s="12"/>
      <x:c r="H53" s="12"/>
      <x:c r="I53" s="16"/>
      <x:c r="J53" s="12"/>
      <x:c r="K53" s="12"/>
    </x:row>
    <x:row r="54" ht="64" customHeight="1">
      <x:c r="A54" s="12"/>
      <x:c r="B54" s="12"/>
      <x:c r="C54" s="12"/>
      <x:c r="D54" s="12"/>
      <x:c r="E54" s="12"/>
      <x:c r="F54" s="12"/>
      <x:c r="G54" s="12"/>
      <x:c r="H54" s="12"/>
      <x:c r="I54" s="16"/>
      <x:c r="J54" s="12"/>
      <x:c r="K54" s="12"/>
    </x:row>
    <x:row r="55" ht="64" customHeight="1">
      <x:c r="A55" s="12"/>
      <x:c r="B55" s="12"/>
      <x:c r="C55" s="12"/>
      <x:c r="D55" s="12"/>
      <x:c r="E55" s="12"/>
      <x:c r="F55" s="12"/>
      <x:c r="G55" s="12"/>
      <x:c r="H55" s="12"/>
      <x:c r="I55" s="16"/>
      <x:c r="J55" s="12"/>
      <x:c r="K55" s="12"/>
    </x:row>
    <x:row r="56">
      <x:c r="A56" s="12"/>
      <x:c r="B56" s="12"/>
      <x:c r="C56" s="12"/>
      <x:c r="D56" s="12"/>
      <x:c r="E56" s="12"/>
      <x:c r="F56" s="12"/>
      <x:c r="G56" s="12"/>
      <x:c r="H56" s="12"/>
      <x:c r="I56" s="12"/>
      <x:c r="J56" s="12"/>
      <x:c r="K56" s="12"/>
    </x:row>
    <x:row r="57">
      <x:c r="A57" s="12"/>
      <x:c r="B57" s="12"/>
      <x:c r="C57" s="12"/>
      <x:c r="D57" s="12"/>
      <x:c r="E57" s="12"/>
      <x:c r="F57" s="12"/>
      <x:c r="G57" s="12"/>
      <x:c r="H57" s="12"/>
      <x:c r="I57" s="12"/>
      <x:c r="J57" s="12"/>
      <x:c r="K57" s="12"/>
    </x:row>
    <x:row r="58">
      <x:c r="A58" s="12"/>
      <x:c r="B58" s="12"/>
      <x:c r="C58" s="12"/>
      <x:c r="D58" s="12"/>
      <x:c r="E58" s="12"/>
      <x:c r="F58" s="12"/>
      <x:c r="G58" s="12"/>
      <x:c r="H58" s="12"/>
      <x:c r="I58" s="12"/>
      <x:c r="J58" s="12"/>
      <x:c r="K58" s="12"/>
    </x:row>
    <x:row r="59">
      <x:c r="A59" s="12"/>
      <x:c r="B59" s="12"/>
      <x:c r="C59" s="12"/>
      <x:c r="D59" s="12"/>
      <x:c r="E59" s="12"/>
      <x:c r="F59" s="12"/>
      <x:c r="G59" s="12"/>
      <x:c r="H59" s="12"/>
      <x:c r="I59" s="12"/>
      <x:c r="J59" s="12"/>
      <x:c r="K59" s="12"/>
    </x:row>
    <x:row r="60">
      <x:c r="A60" s="12"/>
      <x:c r="B60" s="12"/>
      <x:c r="C60" s="12"/>
      <x:c r="D60" s="12"/>
      <x:c r="E60" s="12"/>
      <x:c r="F60" s="12"/>
      <x:c r="G60" s="12"/>
      <x:c r="H60" s="12"/>
      <x:c r="I60" s="12"/>
      <x:c r="J60" s="12"/>
      <x:c r="K60" s="12"/>
    </x:row>
  </x:sheetData>
  <x:mergeCells>
    <x:mergeCell ref="A1:K1"/>
    <x:mergeCell ref="A2:K2"/>
  </x:mergeCells>
  <x:dataValidations count="1">
    <x:dataValidation type="list" sqref="G6:G55">
      <x:formula1>"相手受領日,送信日,別途手続,要確認,対象外"</x:formula1>
    </x:dataValidation>
  </x:dataValidations>
  <x:pageMargins left="0.7" right="0.7" top="0.75" bottom="0.75" header="0.3" footer="0.3"/>
  <x:tableParts count="1">
    <x:tablePart xmlns:r="http://schemas.openxmlformats.org/officeDocument/2006/relationships" r:id="R89ea907f88a74b11"/>
  </x:tableParts>
</x:worksheet>
</file>

<file path=xl/worksheets/sheet5.xml><?xml version="1.0" encoding="utf-8"?>
<x:worksheet xmlns:x="http://schemas.openxmlformats.org/spreadsheetml/2006/main">
  <x:sheetFormatPr defaultRowHeight="15"/>
  <x:cols>
    <x:col min="1" max="1" width="11" hidden="0" customWidth="1"/>
    <x:col min="2" max="2" width="16" hidden="0" customWidth="1"/>
    <x:col min="3" max="3" width="30" hidden="0" customWidth="1"/>
    <x:col min="4" max="4" width="32" hidden="0" customWidth="1"/>
    <x:col min="5" max="5" width="40" hidden="0" customWidth="1"/>
    <x:col min="6" max="6" width="28" hidden="0" customWidth="1"/>
    <x:col min="7" max="7" width="16" hidden="0" customWidth="1"/>
    <x:col min="8" max="8" width="13" hidden="0" customWidth="1"/>
    <x:col min="9" max="9" width="14" hidden="0" customWidth="1"/>
    <x:col min="10" max="10" width="25" hidden="0" customWidth="1"/>
    <x:col min="11" max="11" width="40" hidden="0" customWidth="1"/>
  </x:cols>
  <x:sheetData>
    <x:row r="1" ht="35" customHeight="1">
      <x:c r="A1" s="10" t="str">
        <x:v>原本照合｜空欄</x:v>
      </x:c>
      <x:c r="B1" s="10"/>
      <x:c r="C1" s="10"/>
      <x:c r="D1" s="10"/>
      <x:c r="E1" s="10"/>
      <x:c r="F1" s="10"/>
      <x:c r="G1" s="10"/>
      <x:c r="H1" s="10"/>
      <x:c r="I1" s="10"/>
      <x:c r="J1" s="10"/>
      <x:c r="K1" s="10"/>
    </x:row>
    <x:row r="2" ht="36" customHeight="1">
      <x:c r="A2" s="11" t="str">
        <x:v>DEMO・条番号・文書名は説明用の識別子で、実在する原本のリンクではありません。利用時は実際の保管先に置き換えます。</x:v>
      </x:c>
      <x:c r="B2" s="11"/>
      <x:c r="C2" s="11"/>
      <x:c r="D2" s="11"/>
      <x:c r="E2" s="11"/>
      <x:c r="F2" s="11"/>
      <x:c r="G2" s="11"/>
      <x:c r="H2" s="11"/>
      <x:c r="I2" s="11"/>
      <x:c r="J2" s="11"/>
      <x:c r="K2" s="11"/>
    </x:row>
    <x:row r="3">
      <x:c r="A3" s="12"/>
      <x:c r="B3" s="12"/>
      <x:c r="C3" s="12"/>
      <x:c r="D3" s="12"/>
      <x:c r="E3" s="12"/>
      <x:c r="F3" s="12"/>
      <x:c r="G3" s="12"/>
      <x:c r="H3" s="12"/>
      <x:c r="I3" s="12"/>
      <x:c r="J3" s="12"/>
      <x:c r="K3" s="12"/>
    </x:row>
    <x:row r="4">
      <x:c r="A4" s="12"/>
      <x:c r="B4" s="12"/>
      <x:c r="C4" s="12"/>
      <x:c r="D4" s="12"/>
      <x:c r="E4" s="12"/>
      <x:c r="F4" s="12"/>
      <x:c r="G4" s="12"/>
      <x:c r="H4" s="12"/>
      <x:c r="I4" s="12"/>
      <x:c r="J4" s="12"/>
      <x:c r="K4" s="12"/>
    </x:row>
    <x:row r="5" ht="42" customHeight="1">
      <x:c r="A5" s="43" t="str">
        <x:v>契約ID</x:v>
      </x:c>
      <x:c r="B5" s="43" t="str">
        <x:v>原本版</x:v>
      </x:c>
      <x:c r="C5" s="43" t="str">
        <x:v>保管先識別子</x:v>
      </x:c>
      <x:c r="D5" s="43" t="str">
        <x:v>根拠箇所（架空）</x:v>
      </x:c>
      <x:c r="E5" s="43" t="str">
        <x:v>自動更新条件（架空）</x:v>
      </x:c>
      <x:c r="F5" s="43" t="str">
        <x:v>通知方法（架空）</x:v>
      </x:c>
      <x:c r="G5" s="43" t="str">
        <x:v>原本の期限条件</x:v>
      </x:c>
      <x:c r="H5" s="43" t="str">
        <x:v>照合者</x:v>
      </x:c>
      <x:c r="I5" s="43" t="str">
        <x:v>照合日</x:v>
      </x:c>
      <x:c r="J5" s="43" t="str">
        <x:v>適用版・解釈の確認先</x:v>
      </x:c>
      <x:c r="K5" s="43" t="str">
        <x:v>照合メモ</x:v>
      </x:c>
    </x:row>
    <x:row r="6" ht="64" customHeight="1">
      <x:c r="A6" s="40"/>
      <x:c r="B6" s="40"/>
      <x:c r="C6" s="40"/>
      <x:c r="D6" s="40"/>
      <x:c r="E6" s="40"/>
      <x:c r="F6" s="40"/>
      <x:c r="G6" s="40"/>
      <x:c r="H6" s="40"/>
      <x:c r="I6" s="60"/>
      <x:c r="J6" s="40"/>
      <x:c r="K6" s="40"/>
    </x:row>
    <x:row r="7" ht="64" customHeight="1">
      <x:c r="A7" s="40"/>
      <x:c r="B7" s="40"/>
      <x:c r="C7" s="40"/>
      <x:c r="D7" s="40"/>
      <x:c r="E7" s="40"/>
      <x:c r="F7" s="40"/>
      <x:c r="G7" s="40"/>
      <x:c r="H7" s="40"/>
      <x:c r="I7" s="60"/>
      <x:c r="J7" s="40"/>
      <x:c r="K7" s="40"/>
    </x:row>
    <x:row r="8" ht="64" customHeight="1">
      <x:c r="A8" s="40"/>
      <x:c r="B8" s="40"/>
      <x:c r="C8" s="40"/>
      <x:c r="D8" s="40"/>
      <x:c r="E8" s="40"/>
      <x:c r="F8" s="40"/>
      <x:c r="G8" s="40"/>
      <x:c r="H8" s="40"/>
      <x:c r="I8" s="60"/>
      <x:c r="J8" s="40"/>
      <x:c r="K8" s="40"/>
    </x:row>
    <x:row r="9" ht="64" customHeight="1">
      <x:c r="A9" s="40"/>
      <x:c r="B9" s="40"/>
      <x:c r="C9" s="40"/>
      <x:c r="D9" s="40"/>
      <x:c r="E9" s="40"/>
      <x:c r="F9" s="40"/>
      <x:c r="G9" s="40"/>
      <x:c r="H9" s="40"/>
      <x:c r="I9" s="60"/>
      <x:c r="J9" s="40"/>
      <x:c r="K9" s="40"/>
    </x:row>
    <x:row r="10" ht="64" customHeight="1">
      <x:c r="A10" s="40"/>
      <x:c r="B10" s="40"/>
      <x:c r="C10" s="40"/>
      <x:c r="D10" s="40"/>
      <x:c r="E10" s="40"/>
      <x:c r="F10" s="40"/>
      <x:c r="G10" s="40"/>
      <x:c r="H10" s="40"/>
      <x:c r="I10" s="60"/>
      <x:c r="J10" s="40"/>
      <x:c r="K10" s="40"/>
    </x:row>
    <x:row r="11" ht="64" customHeight="1">
      <x:c r="A11" s="40"/>
      <x:c r="B11" s="40"/>
      <x:c r="C11" s="40"/>
      <x:c r="D11" s="40"/>
      <x:c r="E11" s="40"/>
      <x:c r="F11" s="40"/>
      <x:c r="G11" s="40"/>
      <x:c r="H11" s="40"/>
      <x:c r="I11" s="60"/>
      <x:c r="J11" s="40"/>
      <x:c r="K11" s="40"/>
    </x:row>
    <x:row r="12" ht="64" customHeight="1">
      <x:c r="A12" s="40"/>
      <x:c r="B12" s="40"/>
      <x:c r="C12" s="40"/>
      <x:c r="D12" s="40"/>
      <x:c r="E12" s="40"/>
      <x:c r="F12" s="40"/>
      <x:c r="G12" s="40"/>
      <x:c r="H12" s="40"/>
      <x:c r="I12" s="60"/>
      <x:c r="J12" s="40"/>
      <x:c r="K12" s="40"/>
    </x:row>
    <x:row r="13" ht="64" customHeight="1">
      <x:c r="A13" s="40"/>
      <x:c r="B13" s="40"/>
      <x:c r="C13" s="40"/>
      <x:c r="D13" s="40"/>
      <x:c r="E13" s="40"/>
      <x:c r="F13" s="40"/>
      <x:c r="G13" s="40"/>
      <x:c r="H13" s="40"/>
      <x:c r="I13" s="60"/>
      <x:c r="J13" s="40"/>
      <x:c r="K13" s="40"/>
    </x:row>
    <x:row r="14" ht="64" customHeight="1">
      <x:c r="A14" s="40"/>
      <x:c r="B14" s="40"/>
      <x:c r="C14" s="40"/>
      <x:c r="D14" s="40"/>
      <x:c r="E14" s="40"/>
      <x:c r="F14" s="40"/>
      <x:c r="G14" s="40"/>
      <x:c r="H14" s="40"/>
      <x:c r="I14" s="60"/>
      <x:c r="J14" s="40"/>
      <x:c r="K14" s="40"/>
    </x:row>
    <x:row r="15" ht="64" customHeight="1">
      <x:c r="A15" s="40"/>
      <x:c r="B15" s="40"/>
      <x:c r="C15" s="40"/>
      <x:c r="D15" s="40"/>
      <x:c r="E15" s="40"/>
      <x:c r="F15" s="40"/>
      <x:c r="G15" s="40"/>
      <x:c r="H15" s="40"/>
      <x:c r="I15" s="60"/>
      <x:c r="J15" s="40"/>
      <x:c r="K15" s="40"/>
    </x:row>
    <x:row r="16" ht="64" customHeight="1">
      <x:c r="A16" s="40"/>
      <x:c r="B16" s="40"/>
      <x:c r="C16" s="40"/>
      <x:c r="D16" s="40"/>
      <x:c r="E16" s="40"/>
      <x:c r="F16" s="40"/>
      <x:c r="G16" s="40"/>
      <x:c r="H16" s="40"/>
      <x:c r="I16" s="60"/>
      <x:c r="J16" s="40"/>
      <x:c r="K16" s="40"/>
    </x:row>
    <x:row r="17" ht="64" customHeight="1">
      <x:c r="A17" s="40"/>
      <x:c r="B17" s="40"/>
      <x:c r="C17" s="40"/>
      <x:c r="D17" s="40"/>
      <x:c r="E17" s="40"/>
      <x:c r="F17" s="40"/>
      <x:c r="G17" s="40"/>
      <x:c r="H17" s="40"/>
      <x:c r="I17" s="60"/>
      <x:c r="J17" s="40"/>
      <x:c r="K17" s="40"/>
    </x:row>
    <x:row r="18" ht="64" customHeight="1">
      <x:c r="A18" s="40"/>
      <x:c r="B18" s="40"/>
      <x:c r="C18" s="40"/>
      <x:c r="D18" s="40"/>
      <x:c r="E18" s="40"/>
      <x:c r="F18" s="40"/>
      <x:c r="G18" s="40"/>
      <x:c r="H18" s="40"/>
      <x:c r="I18" s="60"/>
      <x:c r="J18" s="40"/>
      <x:c r="K18" s="40"/>
    </x:row>
    <x:row r="19" ht="64" customHeight="1">
      <x:c r="A19" s="40"/>
      <x:c r="B19" s="40"/>
      <x:c r="C19" s="40"/>
      <x:c r="D19" s="40"/>
      <x:c r="E19" s="40"/>
      <x:c r="F19" s="40"/>
      <x:c r="G19" s="40"/>
      <x:c r="H19" s="40"/>
      <x:c r="I19" s="60"/>
      <x:c r="J19" s="40"/>
      <x:c r="K19" s="40"/>
    </x:row>
    <x:row r="20" ht="64" customHeight="1">
      <x:c r="A20" s="40"/>
      <x:c r="B20" s="40"/>
      <x:c r="C20" s="40"/>
      <x:c r="D20" s="40"/>
      <x:c r="E20" s="40"/>
      <x:c r="F20" s="40"/>
      <x:c r="G20" s="40"/>
      <x:c r="H20" s="40"/>
      <x:c r="I20" s="60"/>
      <x:c r="J20" s="40"/>
      <x:c r="K20" s="40"/>
    </x:row>
    <x:row r="21" ht="64" customHeight="1">
      <x:c r="A21" s="40"/>
      <x:c r="B21" s="40"/>
      <x:c r="C21" s="40"/>
      <x:c r="D21" s="40"/>
      <x:c r="E21" s="40"/>
      <x:c r="F21" s="40"/>
      <x:c r="G21" s="40"/>
      <x:c r="H21" s="40"/>
      <x:c r="I21" s="60"/>
      <x:c r="J21" s="40"/>
      <x:c r="K21" s="40"/>
    </x:row>
    <x:row r="22" ht="64" customHeight="1">
      <x:c r="A22" s="40"/>
      <x:c r="B22" s="40"/>
      <x:c r="C22" s="40"/>
      <x:c r="D22" s="40"/>
      <x:c r="E22" s="40"/>
      <x:c r="F22" s="40"/>
      <x:c r="G22" s="40"/>
      <x:c r="H22" s="40"/>
      <x:c r="I22" s="60"/>
      <x:c r="J22" s="40"/>
      <x:c r="K22" s="40"/>
    </x:row>
    <x:row r="23" ht="64" customHeight="1">
      <x:c r="A23" s="40"/>
      <x:c r="B23" s="40"/>
      <x:c r="C23" s="40"/>
      <x:c r="D23" s="40"/>
      <x:c r="E23" s="40"/>
      <x:c r="F23" s="40"/>
      <x:c r="G23" s="40"/>
      <x:c r="H23" s="40"/>
      <x:c r="I23" s="60"/>
      <x:c r="J23" s="40"/>
      <x:c r="K23" s="40"/>
    </x:row>
    <x:row r="24" ht="64" customHeight="1">
      <x:c r="A24" s="40"/>
      <x:c r="B24" s="40"/>
      <x:c r="C24" s="40"/>
      <x:c r="D24" s="40"/>
      <x:c r="E24" s="40"/>
      <x:c r="F24" s="40"/>
      <x:c r="G24" s="40"/>
      <x:c r="H24" s="40"/>
      <x:c r="I24" s="60"/>
      <x:c r="J24" s="40"/>
      <x:c r="K24" s="40"/>
    </x:row>
    <x:row r="25" ht="64" customHeight="1">
      <x:c r="A25" s="40"/>
      <x:c r="B25" s="40"/>
      <x:c r="C25" s="40"/>
      <x:c r="D25" s="40"/>
      <x:c r="E25" s="40"/>
      <x:c r="F25" s="40"/>
      <x:c r="G25" s="40"/>
      <x:c r="H25" s="40"/>
      <x:c r="I25" s="60"/>
      <x:c r="J25" s="40"/>
      <x:c r="K25" s="40"/>
    </x:row>
    <x:row r="26" ht="64" customHeight="1">
      <x:c r="A26" s="40"/>
      <x:c r="B26" s="40"/>
      <x:c r="C26" s="40"/>
      <x:c r="D26" s="40"/>
      <x:c r="E26" s="40"/>
      <x:c r="F26" s="40"/>
      <x:c r="G26" s="40"/>
      <x:c r="H26" s="40"/>
      <x:c r="I26" s="60"/>
      <x:c r="J26" s="40"/>
      <x:c r="K26" s="40"/>
    </x:row>
    <x:row r="27" ht="64" customHeight="1">
      <x:c r="A27" s="40"/>
      <x:c r="B27" s="40"/>
      <x:c r="C27" s="40"/>
      <x:c r="D27" s="40"/>
      <x:c r="E27" s="40"/>
      <x:c r="F27" s="40"/>
      <x:c r="G27" s="40"/>
      <x:c r="H27" s="40"/>
      <x:c r="I27" s="60"/>
      <x:c r="J27" s="40"/>
      <x:c r="K27" s="40"/>
    </x:row>
    <x:row r="28" ht="64" customHeight="1">
      <x:c r="A28" s="40"/>
      <x:c r="B28" s="40"/>
      <x:c r="C28" s="40"/>
      <x:c r="D28" s="40"/>
      <x:c r="E28" s="40"/>
      <x:c r="F28" s="40"/>
      <x:c r="G28" s="40"/>
      <x:c r="H28" s="40"/>
      <x:c r="I28" s="60"/>
      <x:c r="J28" s="40"/>
      <x:c r="K28" s="40"/>
    </x:row>
    <x:row r="29" ht="64" customHeight="1">
      <x:c r="A29" s="40"/>
      <x:c r="B29" s="40"/>
      <x:c r="C29" s="40"/>
      <x:c r="D29" s="40"/>
      <x:c r="E29" s="40"/>
      <x:c r="F29" s="40"/>
      <x:c r="G29" s="40"/>
      <x:c r="H29" s="40"/>
      <x:c r="I29" s="60"/>
      <x:c r="J29" s="40"/>
      <x:c r="K29" s="40"/>
    </x:row>
    <x:row r="30" ht="64" customHeight="1">
      <x:c r="A30" s="40"/>
      <x:c r="B30" s="40"/>
      <x:c r="C30" s="40"/>
      <x:c r="D30" s="40"/>
      <x:c r="E30" s="40"/>
      <x:c r="F30" s="40"/>
      <x:c r="G30" s="40"/>
      <x:c r="H30" s="40"/>
      <x:c r="I30" s="60"/>
      <x:c r="J30" s="40"/>
      <x:c r="K30" s="40"/>
    </x:row>
    <x:row r="31" ht="64" customHeight="1">
      <x:c r="A31" s="40"/>
      <x:c r="B31" s="40"/>
      <x:c r="C31" s="40"/>
      <x:c r="D31" s="40"/>
      <x:c r="E31" s="40"/>
      <x:c r="F31" s="40"/>
      <x:c r="G31" s="40"/>
      <x:c r="H31" s="40"/>
      <x:c r="I31" s="60"/>
      <x:c r="J31" s="40"/>
      <x:c r="K31" s="40"/>
    </x:row>
    <x:row r="32" ht="64" customHeight="1">
      <x:c r="A32" s="40"/>
      <x:c r="B32" s="40"/>
      <x:c r="C32" s="40"/>
      <x:c r="D32" s="40"/>
      <x:c r="E32" s="40"/>
      <x:c r="F32" s="40"/>
      <x:c r="G32" s="40"/>
      <x:c r="H32" s="40"/>
      <x:c r="I32" s="60"/>
      <x:c r="J32" s="40"/>
      <x:c r="K32" s="40"/>
    </x:row>
    <x:row r="33" ht="64" customHeight="1">
      <x:c r="A33" s="40"/>
      <x:c r="B33" s="40"/>
      <x:c r="C33" s="40"/>
      <x:c r="D33" s="40"/>
      <x:c r="E33" s="40"/>
      <x:c r="F33" s="40"/>
      <x:c r="G33" s="40"/>
      <x:c r="H33" s="40"/>
      <x:c r="I33" s="60"/>
      <x:c r="J33" s="40"/>
      <x:c r="K33" s="40"/>
    </x:row>
    <x:row r="34" ht="64" customHeight="1">
      <x:c r="A34" s="40"/>
      <x:c r="B34" s="40"/>
      <x:c r="C34" s="40"/>
      <x:c r="D34" s="40"/>
      <x:c r="E34" s="40"/>
      <x:c r="F34" s="40"/>
      <x:c r="G34" s="40"/>
      <x:c r="H34" s="40"/>
      <x:c r="I34" s="60"/>
      <x:c r="J34" s="40"/>
      <x:c r="K34" s="40"/>
    </x:row>
    <x:row r="35" ht="64" customHeight="1">
      <x:c r="A35" s="40"/>
      <x:c r="B35" s="40"/>
      <x:c r="C35" s="40"/>
      <x:c r="D35" s="40"/>
      <x:c r="E35" s="40"/>
      <x:c r="F35" s="40"/>
      <x:c r="G35" s="40"/>
      <x:c r="H35" s="40"/>
      <x:c r="I35" s="60"/>
      <x:c r="J35" s="40"/>
      <x:c r="K35" s="40"/>
    </x:row>
    <x:row r="36" ht="64" customHeight="1">
      <x:c r="A36" s="40"/>
      <x:c r="B36" s="40"/>
      <x:c r="C36" s="40"/>
      <x:c r="D36" s="40"/>
      <x:c r="E36" s="40"/>
      <x:c r="F36" s="40"/>
      <x:c r="G36" s="40"/>
      <x:c r="H36" s="40"/>
      <x:c r="I36" s="60"/>
      <x:c r="J36" s="40"/>
      <x:c r="K36" s="40"/>
    </x:row>
    <x:row r="37" ht="64" customHeight="1">
      <x:c r="A37" s="40"/>
      <x:c r="B37" s="40"/>
      <x:c r="C37" s="40"/>
      <x:c r="D37" s="40"/>
      <x:c r="E37" s="40"/>
      <x:c r="F37" s="40"/>
      <x:c r="G37" s="40"/>
      <x:c r="H37" s="40"/>
      <x:c r="I37" s="60"/>
      <x:c r="J37" s="40"/>
      <x:c r="K37" s="40"/>
    </x:row>
    <x:row r="38" ht="64" customHeight="1">
      <x:c r="A38" s="40"/>
      <x:c r="B38" s="40"/>
      <x:c r="C38" s="40"/>
      <x:c r="D38" s="40"/>
      <x:c r="E38" s="40"/>
      <x:c r="F38" s="40"/>
      <x:c r="G38" s="40"/>
      <x:c r="H38" s="40"/>
      <x:c r="I38" s="60"/>
      <x:c r="J38" s="40"/>
      <x:c r="K38" s="40"/>
    </x:row>
    <x:row r="39" ht="64" customHeight="1">
      <x:c r="A39" s="40"/>
      <x:c r="B39" s="40"/>
      <x:c r="C39" s="40"/>
      <x:c r="D39" s="40"/>
      <x:c r="E39" s="40"/>
      <x:c r="F39" s="40"/>
      <x:c r="G39" s="40"/>
      <x:c r="H39" s="40"/>
      <x:c r="I39" s="60"/>
      <x:c r="J39" s="40"/>
      <x:c r="K39" s="40"/>
    </x:row>
    <x:row r="40" ht="64" customHeight="1">
      <x:c r="A40" s="40"/>
      <x:c r="B40" s="40"/>
      <x:c r="C40" s="40"/>
      <x:c r="D40" s="40"/>
      <x:c r="E40" s="40"/>
      <x:c r="F40" s="40"/>
      <x:c r="G40" s="40"/>
      <x:c r="H40" s="40"/>
      <x:c r="I40" s="60"/>
      <x:c r="J40" s="40"/>
      <x:c r="K40" s="40"/>
    </x:row>
    <x:row r="41" ht="64" customHeight="1">
      <x:c r="A41" s="40"/>
      <x:c r="B41" s="40"/>
      <x:c r="C41" s="40"/>
      <x:c r="D41" s="40"/>
      <x:c r="E41" s="40"/>
      <x:c r="F41" s="40"/>
      <x:c r="G41" s="40"/>
      <x:c r="H41" s="40"/>
      <x:c r="I41" s="60"/>
      <x:c r="J41" s="40"/>
      <x:c r="K41" s="40"/>
    </x:row>
    <x:row r="42" ht="64" customHeight="1">
      <x:c r="A42" s="40"/>
      <x:c r="B42" s="40"/>
      <x:c r="C42" s="40"/>
      <x:c r="D42" s="40"/>
      <x:c r="E42" s="40"/>
      <x:c r="F42" s="40"/>
      <x:c r="G42" s="40"/>
      <x:c r="H42" s="40"/>
      <x:c r="I42" s="60"/>
      <x:c r="J42" s="40"/>
      <x:c r="K42" s="40"/>
    </x:row>
    <x:row r="43" ht="64" customHeight="1">
      <x:c r="A43" s="40"/>
      <x:c r="B43" s="40"/>
      <x:c r="C43" s="40"/>
      <x:c r="D43" s="40"/>
      <x:c r="E43" s="40"/>
      <x:c r="F43" s="40"/>
      <x:c r="G43" s="40"/>
      <x:c r="H43" s="40"/>
      <x:c r="I43" s="60"/>
      <x:c r="J43" s="40"/>
      <x:c r="K43" s="40"/>
    </x:row>
    <x:row r="44" ht="64" customHeight="1">
      <x:c r="A44" s="40"/>
      <x:c r="B44" s="40"/>
      <x:c r="C44" s="40"/>
      <x:c r="D44" s="40"/>
      <x:c r="E44" s="40"/>
      <x:c r="F44" s="40"/>
      <x:c r="G44" s="40"/>
      <x:c r="H44" s="40"/>
      <x:c r="I44" s="60"/>
      <x:c r="J44" s="40"/>
      <x:c r="K44" s="40"/>
    </x:row>
    <x:row r="45" ht="64" customHeight="1">
      <x:c r="A45" s="40"/>
      <x:c r="B45" s="40"/>
      <x:c r="C45" s="40"/>
      <x:c r="D45" s="40"/>
      <x:c r="E45" s="40"/>
      <x:c r="F45" s="40"/>
      <x:c r="G45" s="40"/>
      <x:c r="H45" s="40"/>
      <x:c r="I45" s="60"/>
      <x:c r="J45" s="40"/>
      <x:c r="K45" s="40"/>
    </x:row>
    <x:row r="46" ht="64" customHeight="1">
      <x:c r="A46" s="40"/>
      <x:c r="B46" s="40"/>
      <x:c r="C46" s="40"/>
      <x:c r="D46" s="40"/>
      <x:c r="E46" s="40"/>
      <x:c r="F46" s="40"/>
      <x:c r="G46" s="40"/>
      <x:c r="H46" s="40"/>
      <x:c r="I46" s="60"/>
      <x:c r="J46" s="40"/>
      <x:c r="K46" s="40"/>
    </x:row>
    <x:row r="47" ht="64" customHeight="1">
      <x:c r="A47" s="40"/>
      <x:c r="B47" s="40"/>
      <x:c r="C47" s="40"/>
      <x:c r="D47" s="40"/>
      <x:c r="E47" s="40"/>
      <x:c r="F47" s="40"/>
      <x:c r="G47" s="40"/>
      <x:c r="H47" s="40"/>
      <x:c r="I47" s="60"/>
      <x:c r="J47" s="40"/>
      <x:c r="K47" s="40"/>
    </x:row>
    <x:row r="48" ht="64" customHeight="1">
      <x:c r="A48" s="40"/>
      <x:c r="B48" s="40"/>
      <x:c r="C48" s="40"/>
      <x:c r="D48" s="40"/>
      <x:c r="E48" s="40"/>
      <x:c r="F48" s="40"/>
      <x:c r="G48" s="40"/>
      <x:c r="H48" s="40"/>
      <x:c r="I48" s="60"/>
      <x:c r="J48" s="40"/>
      <x:c r="K48" s="40"/>
    </x:row>
    <x:row r="49" ht="64" customHeight="1">
      <x:c r="A49" s="40"/>
      <x:c r="B49" s="40"/>
      <x:c r="C49" s="40"/>
      <x:c r="D49" s="40"/>
      <x:c r="E49" s="40"/>
      <x:c r="F49" s="40"/>
      <x:c r="G49" s="40"/>
      <x:c r="H49" s="40"/>
      <x:c r="I49" s="60"/>
      <x:c r="J49" s="40"/>
      <x:c r="K49" s="40"/>
    </x:row>
    <x:row r="50" ht="64" customHeight="1">
      <x:c r="A50" s="40"/>
      <x:c r="B50" s="40"/>
      <x:c r="C50" s="40"/>
      <x:c r="D50" s="40"/>
      <x:c r="E50" s="40"/>
      <x:c r="F50" s="40"/>
      <x:c r="G50" s="40"/>
      <x:c r="H50" s="40"/>
      <x:c r="I50" s="60"/>
      <x:c r="J50" s="40"/>
      <x:c r="K50" s="40"/>
    </x:row>
    <x:row r="51" ht="64" customHeight="1">
      <x:c r="A51" s="40"/>
      <x:c r="B51" s="40"/>
      <x:c r="C51" s="40"/>
      <x:c r="D51" s="40"/>
      <x:c r="E51" s="40"/>
      <x:c r="F51" s="40"/>
      <x:c r="G51" s="40"/>
      <x:c r="H51" s="40"/>
      <x:c r="I51" s="60"/>
      <x:c r="J51" s="40"/>
      <x:c r="K51" s="40"/>
    </x:row>
    <x:row r="52" ht="64" customHeight="1">
      <x:c r="A52" s="40"/>
      <x:c r="B52" s="40"/>
      <x:c r="C52" s="40"/>
      <x:c r="D52" s="40"/>
      <x:c r="E52" s="40"/>
      <x:c r="F52" s="40"/>
      <x:c r="G52" s="40"/>
      <x:c r="H52" s="40"/>
      <x:c r="I52" s="60"/>
      <x:c r="J52" s="40"/>
      <x:c r="K52" s="40"/>
    </x:row>
    <x:row r="53" ht="64" customHeight="1">
      <x:c r="A53" s="40"/>
      <x:c r="B53" s="40"/>
      <x:c r="C53" s="40"/>
      <x:c r="D53" s="40"/>
      <x:c r="E53" s="40"/>
      <x:c r="F53" s="40"/>
      <x:c r="G53" s="40"/>
      <x:c r="H53" s="40"/>
      <x:c r="I53" s="60"/>
      <x:c r="J53" s="40"/>
      <x:c r="K53" s="40"/>
    </x:row>
    <x:row r="54" ht="64" customHeight="1">
      <x:c r="A54" s="40"/>
      <x:c r="B54" s="40"/>
      <x:c r="C54" s="40"/>
      <x:c r="D54" s="40"/>
      <x:c r="E54" s="40"/>
      <x:c r="F54" s="40"/>
      <x:c r="G54" s="40"/>
      <x:c r="H54" s="40"/>
      <x:c r="I54" s="60"/>
      <x:c r="J54" s="40"/>
      <x:c r="K54" s="40"/>
    </x:row>
    <x:row r="55" ht="64" customHeight="1">
      <x:c r="A55" s="40"/>
      <x:c r="B55" s="40"/>
      <x:c r="C55" s="40"/>
      <x:c r="D55" s="40"/>
      <x:c r="E55" s="40"/>
      <x:c r="F55" s="40"/>
      <x:c r="G55" s="40"/>
      <x:c r="H55" s="40"/>
      <x:c r="I55" s="60"/>
      <x:c r="J55" s="40"/>
      <x:c r="K55" s="40"/>
    </x:row>
    <x:row r="56">
      <x:c r="A56" s="12"/>
      <x:c r="B56" s="12"/>
      <x:c r="C56" s="12"/>
      <x:c r="D56" s="12"/>
      <x:c r="E56" s="12"/>
      <x:c r="F56" s="12"/>
      <x:c r="G56" s="12"/>
      <x:c r="H56" s="12"/>
      <x:c r="I56" s="12"/>
      <x:c r="J56" s="12"/>
      <x:c r="K56" s="12"/>
    </x:row>
    <x:row r="57">
      <x:c r="A57" s="12"/>
      <x:c r="B57" s="12"/>
      <x:c r="C57" s="12"/>
      <x:c r="D57" s="12"/>
      <x:c r="E57" s="12"/>
      <x:c r="F57" s="12"/>
      <x:c r="G57" s="12"/>
      <x:c r="H57" s="12"/>
      <x:c r="I57" s="12"/>
      <x:c r="J57" s="12"/>
      <x:c r="K57" s="12"/>
    </x:row>
    <x:row r="58">
      <x:c r="A58" s="12"/>
      <x:c r="B58" s="12"/>
      <x:c r="C58" s="12"/>
      <x:c r="D58" s="12"/>
      <x:c r="E58" s="12"/>
      <x:c r="F58" s="12"/>
      <x:c r="G58" s="12"/>
      <x:c r="H58" s="12"/>
      <x:c r="I58" s="12"/>
      <x:c r="J58" s="12"/>
      <x:c r="K58" s="12"/>
    </x:row>
    <x:row r="59">
      <x:c r="A59" s="12"/>
      <x:c r="B59" s="12"/>
      <x:c r="C59" s="12"/>
      <x:c r="D59" s="12"/>
      <x:c r="E59" s="12"/>
      <x:c r="F59" s="12"/>
      <x:c r="G59" s="12"/>
      <x:c r="H59" s="12"/>
      <x:c r="I59" s="12"/>
      <x:c r="J59" s="12"/>
      <x:c r="K59" s="12"/>
    </x:row>
    <x:row r="60">
      <x:c r="A60" s="12"/>
      <x:c r="B60" s="12"/>
      <x:c r="C60" s="12"/>
      <x:c r="D60" s="12"/>
      <x:c r="E60" s="12"/>
      <x:c r="F60" s="12"/>
      <x:c r="G60" s="12"/>
      <x:c r="H60" s="12"/>
      <x:c r="I60" s="12"/>
      <x:c r="J60" s="12"/>
      <x:c r="K60" s="12"/>
    </x:row>
  </x:sheetData>
  <x:mergeCells>
    <x:mergeCell ref="A1:K1"/>
    <x:mergeCell ref="A2:K2"/>
  </x:mergeCells>
  <x:dataValidations count="1">
    <x:dataValidation type="list" sqref="G6:G55">
      <x:formula1>"相手受領日,送信日,別途手続,要確認,対象外"</x:formula1>
    </x:dataValidation>
  </x:dataValidations>
  <x:pageMargins left="0.7" right="0.7" top="0.75" bottom="0.75" header="0.3" footer="0.3"/>
  <x:tableParts count="1">
    <x:tablePart xmlns:r="http://schemas.openxmlformats.org/officeDocument/2006/relationships" r:id="R25db1edf7d3d4657"/>
  </x:tableParts>
</x:worksheet>
</file>

<file path=xl/worksheets/sheet6.xml><?xml version="1.0" encoding="utf-8"?>
<x:worksheet xmlns:x="http://schemas.openxmlformats.org/spreadsheetml/2006/main">
  <x:sheetFormatPr defaultRowHeight="15"/>
  <x:cols>
    <x:col min="1" max="1" width="12" hidden="0" customWidth="1"/>
    <x:col min="2" max="2" width="24" hidden="0" customWidth="1"/>
    <x:col min="3" max="3" width="15" hidden="0" customWidth="1"/>
    <x:col min="4" max="4" width="13" hidden="0" customWidth="1"/>
    <x:col min="5" max="5" width="31" hidden="0" customWidth="1"/>
    <x:col min="6" max="6" width="36" hidden="0" customWidth="1"/>
    <x:col min="7" max="7" width="38" hidden="0" customWidth="1"/>
  </x:cols>
  <x:sheetData>
    <x:row r="1" ht="35" customHeight="1">
      <x:c r="A1" s="10" t="str">
        <x:v>社内通知の設計案｜契約条項ではありません</x:v>
      </x:c>
      <x:c r="B1" s="10"/>
      <x:c r="C1" s="10"/>
      <x:c r="D1" s="10"/>
      <x:c r="E1" s="10"/>
      <x:c r="F1" s="10"/>
      <x:c r="G1" s="10"/>
    </x:row>
    <x:row r="2" ht="36" customHeight="1">
      <x:c r="A2" s="11" t="str">
        <x:v>前倒しは暦日、日本時間。R05は営業日の手動点検。kintoneへの設定や受信テストは未実施です。</x:v>
      </x:c>
      <x:c r="B2" s="11"/>
      <x:c r="C2" s="11"/>
      <x:c r="D2" s="11"/>
      <x:c r="E2" s="11"/>
      <x:c r="F2" s="11"/>
      <x:c r="G2" s="11"/>
    </x:row>
    <x:row r="3">
      <x:c r="A3" s="12"/>
      <x:c r="B3" s="12"/>
      <x:c r="C3" s="12"/>
      <x:c r="D3" s="12"/>
      <x:c r="E3" s="12"/>
      <x:c r="F3" s="12"/>
      <x:c r="G3" s="12"/>
    </x:row>
    <x:row r="4">
      <x:c r="A4" s="12"/>
      <x:c r="B4" s="12"/>
      <x:c r="C4" s="12"/>
      <x:c r="D4" s="12"/>
      <x:c r="E4" s="12"/>
      <x:c r="F4" s="12"/>
      <x:c r="G4" s="12"/>
    </x:row>
    <x:row r="5" ht="42" customHeight="1">
      <x:c r="A5" s="43" t="str">
        <x:v>ルールID</x:v>
      </x:c>
      <x:c r="B5" s="43" t="str">
        <x:v>基準日</x:v>
      </x:c>
      <x:c r="C5" s="43" t="str">
        <x:v>前倒し日数</x:v>
      </x:c>
      <x:c r="D5" s="43" t="str">
        <x:v>時刻</x:v>
      </x:c>
      <x:c r="E5" s="43" t="str">
        <x:v>通知先</x:v>
      </x:c>
      <x:c r="F5" s="43" t="str">
        <x:v>条件</x:v>
      </x:c>
      <x:c r="G5" s="43" t="str">
        <x:v>確認すること</x:v>
      </x:c>
    </x:row>
    <x:row r="6" ht="37" customHeight="1">
      <x:c r="A6" s="40" t="str">
        <x:v>R01</x:v>
      </x:c>
      <x:c r="B6" s="40" t="str">
        <x:v>判断期限</x:v>
      </x:c>
      <x:c r="C6" s="40" t="n">
        <x:f>'使い方'!B4</x:f>
        <x:v>7</x:v>
      </x:c>
      <x:c r="D6" s="40" t="str">
        <x:f>'使い方'!B5</x:f>
        <x:v>09:00</x:v>
      </x:c>
      <x:c r="E6" s="40" t="str">
        <x:v>主担当・副担当</x:v>
      </x:c>
      <x:c r="F6" s="40" t="str">
        <x:v>期限確定かつ未判断</x:v>
      </x:c>
      <x:c r="G6" s="40" t="str">
        <x:v>継続・終了の判断資料を準備する</x:v>
      </x:c>
    </x:row>
    <x:row r="7" ht="37" customHeight="1">
      <x:c r="A7" s="40" t="str">
        <x:v>R02</x:v>
      </x:c>
      <x:c r="B7" s="40" t="str">
        <x:v>判断期限</x:v>
      </x:c>
      <x:c r="C7" s="40" t="n">
        <x:v>0</x:v>
      </x:c>
      <x:c r="D7" s="40" t="str">
        <x:f>'使い方'!B5</x:f>
        <x:v>09:00</x:v>
      </x:c>
      <x:c r="E7" s="40" t="str">
        <x:v>主担当・副担当・責任者</x:v>
      </x:c>
      <x:c r="F7" s="40" t="str">
        <x:v>期限確定かつ未判断</x:v>
      </x:c>
      <x:c r="G7" s="40" t="str">
        <x:v>判断結果と判断日を記録する</x:v>
      </x:c>
    </x:row>
    <x:row r="8" ht="37" customHeight="1">
      <x:c r="A8" s="40" t="str">
        <x:v>R03</x:v>
      </x:c>
      <x:c r="B8" s="40" t="str">
        <x:v>原本で確認した連絡期限</x:v>
      </x:c>
      <x:c r="C8" s="40" t="n">
        <x:f>'使い方'!B4</x:f>
        <x:v>7</x:v>
      </x:c>
      <x:c r="D8" s="40" t="str">
        <x:f>'使い方'!B5</x:f>
        <x:v>09:00</x:v>
      </x:c>
      <x:c r="E8" s="40" t="str">
        <x:v>主担当・副担当</x:v>
      </x:c>
      <x:c r="F8" s="40" t="str">
        <x:v>期限確定かつ今回連絡未完了</x:v>
      </x:c>
      <x:c r="G8" s="40" t="str">
        <x:v>送付・受領・証跡を点検する</x:v>
      </x:c>
    </x:row>
    <x:row r="9" ht="37" customHeight="1">
      <x:c r="A9" s="40" t="str">
        <x:v>R04</x:v>
      </x:c>
      <x:c r="B9" s="40" t="str">
        <x:v>原本で確認した連絡期限</x:v>
      </x:c>
      <x:c r="C9" s="40" t="n">
        <x:v>0</x:v>
      </x:c>
      <x:c r="D9" s="40" t="str">
        <x:f>'使い方'!B5</x:f>
        <x:v>09:00</x:v>
      </x:c>
      <x:c r="E9" s="40" t="str">
        <x:v>主担当・副担当・責任者</x:v>
      </x:c>
      <x:c r="F9" s="40" t="str">
        <x:v>期限確定かつ今回連絡未完了</x:v>
      </x:c>
      <x:c r="G9" s="40" t="str">
        <x:v>連絡完了条件を確認する</x:v>
      </x:c>
    </x:row>
    <x:row r="10" ht="37" customHeight="1">
      <x:c r="A10" s="40" t="str">
        <x:v>R05</x:v>
      </x:c>
      <x:c r="B10" s="40" t="str">
        <x:v>営業日の一覧点検</x:v>
      </x:c>
      <x:c r="C10" s="40"/>
      <x:c r="D10" s="40" t="str">
        <x:f>'使い方'!B5</x:f>
        <x:v>09:00</x:v>
      </x:c>
      <x:c r="E10" s="40" t="str">
        <x:v>副担当・責任者</x:v>
      </x:c>
      <x:c r="F10" s="40" t="str">
        <x:v>期限超過／原本要確認／対応予定日到来</x:v>
      </x:c>
      <x:c r="G10" s="40" t="str">
        <x:v>一覧を確認して担当・次の対応を決める</x:v>
      </x:c>
    </x:row>
    <x:row r="11">
      <x:c r="A11" s="12"/>
      <x:c r="B11" s="12"/>
      <x:c r="C11" s="12"/>
      <x:c r="D11" s="12"/>
      <x:c r="E11" s="12"/>
      <x:c r="F11" s="12"/>
      <x:c r="G11" s="12"/>
    </x:row>
    <x:row r="12">
      <x:c r="A12" s="12"/>
      <x:c r="B12" s="12"/>
      <x:c r="C12" s="12"/>
      <x:c r="D12" s="12"/>
      <x:c r="E12" s="12"/>
      <x:c r="F12" s="12"/>
      <x:c r="G12" s="12"/>
    </x:row>
    <x:row r="13">
      <x:c r="A13" s="12"/>
      <x:c r="B13" s="12"/>
      <x:c r="C13" s="12"/>
      <x:c r="D13" s="12"/>
      <x:c r="E13" s="12"/>
      <x:c r="F13" s="12"/>
      <x:c r="G13" s="12"/>
    </x:row>
    <x:row r="14">
      <x:c r="A14" s="12"/>
      <x:c r="B14" s="12"/>
      <x:c r="C14" s="12"/>
      <x:c r="D14" s="12"/>
      <x:c r="E14" s="12"/>
      <x:c r="F14" s="12"/>
      <x:c r="G14" s="12"/>
    </x:row>
    <x:row r="15">
      <x:c r="A15" s="12"/>
      <x:c r="B15" s="12"/>
      <x:c r="C15" s="12"/>
      <x:c r="D15" s="12"/>
      <x:c r="E15" s="12"/>
      <x:c r="F15" s="12"/>
      <x:c r="G15" s="12"/>
    </x:row>
    <x:row r="16">
      <x:c r="A16" s="12"/>
      <x:c r="B16" s="12"/>
      <x:c r="C16" s="12"/>
      <x:c r="D16" s="12"/>
      <x:c r="E16" s="12"/>
      <x:c r="F16" s="12"/>
      <x:c r="G16" s="12"/>
    </x:row>
    <x:row r="17">
      <x:c r="A17" s="12"/>
      <x:c r="B17" s="12"/>
      <x:c r="C17" s="12"/>
      <x:c r="D17" s="12"/>
      <x:c r="E17" s="12"/>
      <x:c r="F17" s="12"/>
      <x:c r="G17" s="12"/>
    </x:row>
    <x:row r="18">
      <x:c r="A18" s="12"/>
      <x:c r="B18" s="12"/>
      <x:c r="C18" s="12"/>
      <x:c r="D18" s="12"/>
      <x:c r="E18" s="12"/>
      <x:c r="F18" s="12"/>
      <x:c r="G18" s="12"/>
    </x:row>
    <x:row r="19">
      <x:c r="A19" s="12"/>
      <x:c r="B19" s="12"/>
      <x:c r="C19" s="12"/>
      <x:c r="D19" s="12"/>
      <x:c r="E19" s="12"/>
      <x:c r="F19" s="12"/>
      <x:c r="G19" s="12"/>
    </x:row>
    <x:row r="20">
      <x:c r="A20" s="12"/>
      <x:c r="B20" s="12"/>
      <x:c r="C20" s="12"/>
      <x:c r="D20" s="12"/>
      <x:c r="E20" s="12"/>
      <x:c r="F20" s="12"/>
      <x:c r="G20" s="12"/>
    </x:row>
    <x:row r="21">
      <x:c r="A21" s="12"/>
      <x:c r="B21" s="12"/>
      <x:c r="C21" s="12"/>
      <x:c r="D21" s="12"/>
      <x:c r="E21" s="12"/>
      <x:c r="F21" s="12"/>
      <x:c r="G21" s="12"/>
    </x:row>
    <x:row r="22">
      <x:c r="A22" s="12"/>
      <x:c r="B22" s="12"/>
      <x:c r="C22" s="12"/>
      <x:c r="D22" s="12"/>
      <x:c r="E22" s="12"/>
      <x:c r="F22" s="12"/>
      <x:c r="G22" s="12"/>
    </x:row>
    <x:row r="23">
      <x:c r="A23" s="12"/>
      <x:c r="B23" s="12"/>
      <x:c r="C23" s="12"/>
      <x:c r="D23" s="12"/>
      <x:c r="E23" s="12"/>
      <x:c r="F23" s="12"/>
      <x:c r="G23" s="12"/>
    </x:row>
    <x:row r="24">
      <x:c r="A24" s="12"/>
      <x:c r="B24" s="12"/>
      <x:c r="C24" s="12"/>
      <x:c r="D24" s="12"/>
      <x:c r="E24" s="12"/>
      <x:c r="F24" s="12"/>
      <x:c r="G24" s="12"/>
    </x:row>
    <x:row r="25">
      <x:c r="A25" s="12"/>
      <x:c r="B25" s="12"/>
      <x:c r="C25" s="12"/>
      <x:c r="D25" s="12"/>
      <x:c r="E25" s="12"/>
      <x:c r="F25" s="12"/>
      <x:c r="G25" s="12"/>
    </x:row>
    <x:row r="26">
      <x:c r="A26" s="12"/>
      <x:c r="B26" s="12"/>
      <x:c r="C26" s="12"/>
      <x:c r="D26" s="12"/>
      <x:c r="E26" s="12"/>
      <x:c r="F26" s="12"/>
      <x:c r="G26" s="12"/>
    </x:row>
    <x:row r="27">
      <x:c r="A27" s="12"/>
      <x:c r="B27" s="12"/>
      <x:c r="C27" s="12"/>
      <x:c r="D27" s="12"/>
      <x:c r="E27" s="12"/>
      <x:c r="F27" s="12"/>
      <x:c r="G27" s="12"/>
    </x:row>
    <x:row r="28">
      <x:c r="A28" s="12"/>
      <x:c r="B28" s="12"/>
      <x:c r="C28" s="12"/>
      <x:c r="D28" s="12"/>
      <x:c r="E28" s="12"/>
      <x:c r="F28" s="12"/>
      <x:c r="G28" s="12"/>
    </x:row>
    <x:row r="29">
      <x:c r="A29" s="12"/>
      <x:c r="B29" s="12"/>
      <x:c r="C29" s="12"/>
      <x:c r="D29" s="12"/>
      <x:c r="E29" s="12"/>
      <x:c r="F29" s="12"/>
      <x:c r="G29" s="12"/>
    </x:row>
    <x:row r="30">
      <x:c r="A30" s="12"/>
      <x:c r="B30" s="12"/>
      <x:c r="C30" s="12"/>
      <x:c r="D30" s="12"/>
      <x:c r="E30" s="12"/>
      <x:c r="F30" s="12"/>
      <x:c r="G30" s="12"/>
    </x:row>
    <x:row r="31">
      <x:c r="A31" s="12"/>
      <x:c r="B31" s="12"/>
      <x:c r="C31" s="12"/>
      <x:c r="D31" s="12"/>
      <x:c r="E31" s="12"/>
      <x:c r="F31" s="12"/>
      <x:c r="G31" s="12"/>
    </x:row>
    <x:row r="32">
      <x:c r="A32" s="12"/>
      <x:c r="B32" s="12"/>
      <x:c r="C32" s="12"/>
      <x:c r="D32" s="12"/>
      <x:c r="E32" s="12"/>
      <x:c r="F32" s="12"/>
      <x:c r="G32" s="12"/>
    </x:row>
    <x:row r="33">
      <x:c r="A33" s="12"/>
      <x:c r="B33" s="12"/>
      <x:c r="C33" s="12"/>
      <x:c r="D33" s="12"/>
      <x:c r="E33" s="12"/>
      <x:c r="F33" s="12"/>
      <x:c r="G33" s="12"/>
    </x:row>
    <x:row r="34">
      <x:c r="A34" s="12"/>
      <x:c r="B34" s="12"/>
      <x:c r="C34" s="12"/>
      <x:c r="D34" s="12"/>
      <x:c r="E34" s="12"/>
      <x:c r="F34" s="12"/>
      <x:c r="G34" s="12"/>
    </x:row>
    <x:row r="35">
      <x:c r="A35" s="12"/>
      <x:c r="B35" s="12"/>
      <x:c r="C35" s="12"/>
      <x:c r="D35" s="12"/>
      <x:c r="E35" s="12"/>
      <x:c r="F35" s="12"/>
      <x:c r="G35" s="12"/>
    </x:row>
    <x:row r="36">
      <x:c r="A36" s="12"/>
      <x:c r="B36" s="12"/>
      <x:c r="C36" s="12"/>
      <x:c r="D36" s="12"/>
      <x:c r="E36" s="12"/>
      <x:c r="F36" s="12"/>
      <x:c r="G36" s="12"/>
    </x:row>
    <x:row r="37">
      <x:c r="A37" s="12"/>
      <x:c r="B37" s="12"/>
      <x:c r="C37" s="12"/>
      <x:c r="D37" s="12"/>
      <x:c r="E37" s="12"/>
      <x:c r="F37" s="12"/>
      <x:c r="G37" s="12"/>
    </x:row>
    <x:row r="38">
      <x:c r="A38" s="12"/>
      <x:c r="B38" s="12"/>
      <x:c r="C38" s="12"/>
      <x:c r="D38" s="12"/>
      <x:c r="E38" s="12"/>
      <x:c r="F38" s="12"/>
      <x:c r="G38" s="12"/>
    </x:row>
    <x:row r="39">
      <x:c r="A39" s="12"/>
      <x:c r="B39" s="12"/>
      <x:c r="C39" s="12"/>
      <x:c r="D39" s="12"/>
      <x:c r="E39" s="12"/>
      <x:c r="F39" s="12"/>
      <x:c r="G39" s="12"/>
    </x:row>
    <x:row r="40">
      <x:c r="A40" s="12"/>
      <x:c r="B40" s="12"/>
      <x:c r="C40" s="12"/>
      <x:c r="D40" s="12"/>
      <x:c r="E40" s="12"/>
      <x:c r="F40" s="12"/>
      <x:c r="G40" s="12"/>
    </x:row>
    <x:row r="41">
      <x:c r="A41" s="12"/>
      <x:c r="B41" s="12"/>
      <x:c r="C41" s="12"/>
      <x:c r="D41" s="12"/>
      <x:c r="E41" s="12"/>
      <x:c r="F41" s="12"/>
      <x:c r="G41" s="12"/>
    </x:row>
    <x:row r="42">
      <x:c r="A42" s="12"/>
      <x:c r="B42" s="12"/>
      <x:c r="C42" s="12"/>
      <x:c r="D42" s="12"/>
      <x:c r="E42" s="12"/>
      <x:c r="F42" s="12"/>
      <x:c r="G42" s="12"/>
    </x:row>
    <x:row r="43">
      <x:c r="A43" s="12"/>
      <x:c r="B43" s="12"/>
      <x:c r="C43" s="12"/>
      <x:c r="D43" s="12"/>
      <x:c r="E43" s="12"/>
      <x:c r="F43" s="12"/>
      <x:c r="G43" s="12"/>
    </x:row>
    <x:row r="44">
      <x:c r="A44" s="12"/>
      <x:c r="B44" s="12"/>
      <x:c r="C44" s="12"/>
      <x:c r="D44" s="12"/>
      <x:c r="E44" s="12"/>
      <x:c r="F44" s="12"/>
      <x:c r="G44" s="12"/>
    </x:row>
    <x:row r="45">
      <x:c r="A45" s="12"/>
      <x:c r="B45" s="12"/>
      <x:c r="C45" s="12"/>
      <x:c r="D45" s="12"/>
      <x:c r="E45" s="12"/>
      <x:c r="F45" s="12"/>
      <x:c r="G45" s="12"/>
    </x:row>
    <x:row r="46">
      <x:c r="A46" s="12"/>
      <x:c r="B46" s="12"/>
      <x:c r="C46" s="12"/>
      <x:c r="D46" s="12"/>
      <x:c r="E46" s="12"/>
      <x:c r="F46" s="12"/>
      <x:c r="G46" s="12"/>
    </x:row>
    <x:row r="47">
      <x:c r="A47" s="12"/>
      <x:c r="B47" s="12"/>
      <x:c r="C47" s="12"/>
      <x:c r="D47" s="12"/>
      <x:c r="E47" s="12"/>
      <x:c r="F47" s="12"/>
      <x:c r="G47" s="12"/>
    </x:row>
    <x:row r="48">
      <x:c r="A48" s="12"/>
      <x:c r="B48" s="12"/>
      <x:c r="C48" s="12"/>
      <x:c r="D48" s="12"/>
      <x:c r="E48" s="12"/>
      <x:c r="F48" s="12"/>
      <x:c r="G48" s="12"/>
    </x:row>
    <x:row r="49">
      <x:c r="A49" s="12"/>
      <x:c r="B49" s="12"/>
      <x:c r="C49" s="12"/>
      <x:c r="D49" s="12"/>
      <x:c r="E49" s="12"/>
      <x:c r="F49" s="12"/>
      <x:c r="G49" s="12"/>
    </x:row>
    <x:row r="50">
      <x:c r="A50" s="12"/>
      <x:c r="B50" s="12"/>
      <x:c r="C50" s="12"/>
      <x:c r="D50" s="12"/>
      <x:c r="E50" s="12"/>
      <x:c r="F50" s="12"/>
      <x:c r="G50" s="12"/>
    </x:row>
    <x:row r="51">
      <x:c r="A51" s="12"/>
      <x:c r="B51" s="12"/>
      <x:c r="C51" s="12"/>
      <x:c r="D51" s="12"/>
      <x:c r="E51" s="12"/>
      <x:c r="F51" s="12"/>
      <x:c r="G51" s="12"/>
    </x:row>
    <x:row r="52">
      <x:c r="A52" s="12"/>
      <x:c r="B52" s="12"/>
      <x:c r="C52" s="12"/>
      <x:c r="D52" s="12"/>
      <x:c r="E52" s="12"/>
      <x:c r="F52" s="12"/>
      <x:c r="G52" s="12"/>
    </x:row>
    <x:row r="53">
      <x:c r="A53" s="12"/>
      <x:c r="B53" s="12"/>
      <x:c r="C53" s="12"/>
      <x:c r="D53" s="12"/>
      <x:c r="E53" s="12"/>
      <x:c r="F53" s="12"/>
      <x:c r="G53" s="12"/>
    </x:row>
    <x:row r="54">
      <x:c r="A54" s="12"/>
      <x:c r="B54" s="12"/>
      <x:c r="C54" s="12"/>
      <x:c r="D54" s="12"/>
      <x:c r="E54" s="12"/>
      <x:c r="F54" s="12"/>
      <x:c r="G54" s="12"/>
    </x:row>
    <x:row r="55">
      <x:c r="A55" s="12"/>
      <x:c r="B55" s="12"/>
      <x:c r="C55" s="12"/>
      <x:c r="D55" s="12"/>
      <x:c r="E55" s="12"/>
      <x:c r="F55" s="12"/>
      <x:c r="G55" s="12"/>
    </x:row>
    <x:row r="56">
      <x:c r="A56" s="12"/>
      <x:c r="B56" s="12"/>
      <x:c r="C56" s="12"/>
      <x:c r="D56" s="12"/>
      <x:c r="E56" s="12"/>
      <x:c r="F56" s="12"/>
      <x:c r="G56" s="12"/>
    </x:row>
    <x:row r="57">
      <x:c r="A57" s="12"/>
      <x:c r="B57" s="12"/>
      <x:c r="C57" s="12"/>
      <x:c r="D57" s="12"/>
      <x:c r="E57" s="12"/>
      <x:c r="F57" s="12"/>
      <x:c r="G57" s="12"/>
    </x:row>
    <x:row r="58">
      <x:c r="A58" s="12"/>
      <x:c r="B58" s="12"/>
      <x:c r="C58" s="12"/>
      <x:c r="D58" s="12"/>
      <x:c r="E58" s="12"/>
      <x:c r="F58" s="12"/>
      <x:c r="G58" s="12"/>
    </x:row>
    <x:row r="59">
      <x:c r="A59" s="12"/>
      <x:c r="B59" s="12"/>
      <x:c r="C59" s="12"/>
      <x:c r="D59" s="12"/>
      <x:c r="E59" s="12"/>
      <x:c r="F59" s="12"/>
      <x:c r="G59" s="12"/>
    </x:row>
    <x:row r="60">
      <x:c r="A60" s="12"/>
      <x:c r="B60" s="12"/>
      <x:c r="C60" s="12"/>
      <x:c r="D60" s="12"/>
      <x:c r="E60" s="12"/>
      <x:c r="F60" s="12"/>
      <x:c r="G60" s="12"/>
    </x:row>
  </x:sheetData>
  <x:mergeCells>
    <x:mergeCell ref="A1:G1"/>
    <x:mergeCell ref="A2:G2"/>
  </x:mergeCells>
  <x:pageMargins left="0.7" right="0.7" top="0.75" bottom="0.75" header="0.3" footer="0.3"/>
  <x:tableParts count="1">
    <x:tablePart xmlns:r="http://schemas.openxmlformats.org/officeDocument/2006/relationships" r:id="R956e2a7fabfe4120"/>
  </x:tableParts>
</x:worksheet>
</file>

<file path=xl/worksheets/sheet7.xml><?xml version="1.0" encoding="utf-8"?>
<x:worksheet xmlns:x="http://schemas.openxmlformats.org/spreadsheetml/2006/main">
  <x:sheetFormatPr defaultRowHeight="15"/>
  <x:cols>
    <x:col min="1" max="1" width="16" hidden="0" customWidth="1"/>
    <x:col min="2" max="2" width="29" hidden="0" customWidth="1"/>
    <x:col min="3" max="3" width="29" hidden="0" customWidth="1"/>
    <x:col min="4" max="4" width="29" hidden="0" customWidth="1"/>
    <x:col min="5" max="5" width="38" hidden="0" customWidth="1"/>
  </x:cols>
  <x:sheetData>
    <x:row r="1" ht="35" customHeight="1">
      <x:c r="A1" s="10" t="str">
        <x:v>月別の期限カレンダー｜記入例</x:v>
      </x:c>
      <x:c r="B1" s="10"/>
      <x:c r="C1" s="10"/>
      <x:c r="D1" s="10"/>
      <x:c r="E1" s="10"/>
    </x:row>
    <x:row r="2" ht="36" customHeight="1">
      <x:c r="A2" s="11" t="str">
        <x:v>完了済みも含む日付一覧です。期限不明・対象外の行は日付欄に出ないため、台帳U列と対応予定日も確認してください。</x:v>
      </x:c>
      <x:c r="B2" s="11"/>
      <x:c r="C2" s="11"/>
      <x:c r="D2" s="11"/>
      <x:c r="E2" s="11"/>
    </x:row>
    <x:row r="3">
      <x:c r="A3" s="12" t="str">
        <x:v>表示月</x:v>
      </x:c>
      <x:c r="B3" s="76" t="n">
        <x:f>'使い方'!B6</x:f>
        <x:v>46266</x:v>
      </x:c>
      <x:c r="C3" s="12"/>
      <x:c r="D3" s="12"/>
      <x:c r="E3" s="12"/>
    </x:row>
    <x:row r="4">
      <x:c r="A4" s="12"/>
      <x:c r="B4" s="12"/>
      <x:c r="C4" s="12"/>
      <x:c r="D4" s="12"/>
      <x:c r="E4" s="12"/>
    </x:row>
    <x:row r="5" ht="42" customHeight="1">
      <x:c r="A5" s="43" t="str">
        <x:v>日付</x:v>
      </x:c>
      <x:c r="B5" s="43" t="str">
        <x:v>判断期限の契約ID</x:v>
      </x:c>
      <x:c r="C5" s="43" t="str">
        <x:v>原本で確認した連絡期限の契約ID</x:v>
      </x:c>
      <x:c r="D5" s="43" t="str">
        <x:v>対応予定の契約ID</x:v>
      </x:c>
      <x:c r="E5" s="43" t="str">
        <x:v>この一覧の読み方</x:v>
      </x:c>
    </x:row>
    <x:row r="6" ht="37" customHeight="1">
      <x:c r="A6" s="60" t="n">
        <x:f>IF(MONTH(DATE(YEAR($B$3),MONTH($B$3),1))=MONTH($B$3),DATE(YEAR($B$3),MONTH($B$3),1),"")</x:f>
        <x:v>46266</x:v>
      </x:c>
      <x:c r="B6" s="40" t="str">
        <x:f>IF($A6="","",IF('台帳_記入例'!$I$6=$A6,'台帳_記入例'!$A$6&amp;" ","")&amp;IF('台帳_記入例'!$I$7=$A6,'台帳_記入例'!$A$7&amp;" ","")&amp;IF('台帳_記入例'!$I$8=$A6,'台帳_記入例'!$A$8&amp;" ","")&amp;IF('台帳_記入例'!$I$9=$A6,'台帳_記入例'!$A$9&amp;" ","")&amp;IF('台帳_記入例'!$I$10=$A6,'台帳_記入例'!$A$10&amp;" ","")&amp;IF('台帳_記入例'!$I$11=$A6,'台帳_記入例'!$A$11&amp;" ","")&amp;IF('台帳_記入例'!$I$12=$A6,'台帳_記入例'!$A$12&amp;" ","")&amp;IF('台帳_記入例'!$I$13=$A6,'台帳_記入例'!$A$13&amp;" ","")&amp;IF('台帳_記入例'!$I$14=$A6,'台帳_記入例'!$A$14&amp;" ","")&amp;IF('台帳_記入例'!$I$15=$A6,'台帳_記入例'!$A$15&amp;" ","")&amp;IF('台帳_記入例'!$I$16=$A6,'台帳_記入例'!$A$16&amp;" ","")&amp;IF('台帳_記入例'!$I$17=$A6,'台帳_記入例'!$A$17&amp;" ","")&amp;IF('台帳_記入例'!$I$18=$A6,'台帳_記入例'!$A$18&amp;" ","")&amp;IF('台帳_記入例'!$I$19=$A6,'台帳_記入例'!$A$19&amp;" ","")&amp;IF('台帳_記入例'!$I$20=$A6,'台帳_記入例'!$A$20&amp;" ","")&amp;IF('台帳_記入例'!$I$21=$A6,'台帳_記入例'!$A$21&amp;" ","")&amp;IF('台帳_記入例'!$I$22=$A6,'台帳_記入例'!$A$22&amp;" ","")&amp;IF('台帳_記入例'!$I$23=$A6,'台帳_記入例'!$A$23&amp;" ","")&amp;IF('台帳_記入例'!$I$24=$A6,'台帳_記入例'!$A$24&amp;" ","")&amp;IF('台帳_記入例'!$I$25=$A6,'台帳_記入例'!$A$25&amp;" ","")&amp;IF('台帳_記入例'!$I$26=$A6,'台帳_記入例'!$A$26&amp;" ","")&amp;IF('台帳_記入例'!$I$27=$A6,'台帳_記入例'!$A$27&amp;" ","")&amp;IF('台帳_記入例'!$I$28=$A6,'台帳_記入例'!$A$28&amp;" ","")&amp;IF('台帳_記入例'!$I$29=$A6,'台帳_記入例'!$A$29&amp;" ","")&amp;IF('台帳_記入例'!$I$30=$A6,'台帳_記入例'!$A$30&amp;" ","")&amp;IF('台帳_記入例'!$I$31=$A6,'台帳_記入例'!$A$31&amp;" ","")&amp;IF('台帳_記入例'!$I$32=$A6,'台帳_記入例'!$A$32&amp;" ","")&amp;IF('台帳_記入例'!$I$33=$A6,'台帳_記入例'!$A$33&amp;" ","")&amp;IF('台帳_記入例'!$I$34=$A6,'台帳_記入例'!$A$34&amp;" ","")&amp;IF('台帳_記入例'!$I$35=$A6,'台帳_記入例'!$A$35&amp;" ","")&amp;IF('台帳_記入例'!$I$36=$A6,'台帳_記入例'!$A$36&amp;" ","")&amp;IF('台帳_記入例'!$I$37=$A6,'台帳_記入例'!$A$37&amp;" ","")&amp;IF('台帳_記入例'!$I$38=$A6,'台帳_記入例'!$A$38&amp;" ","")&amp;IF('台帳_記入例'!$I$39=$A6,'台帳_記入例'!$A$39&amp;" ","")&amp;IF('台帳_記入例'!$I$40=$A6,'台帳_記入例'!$A$40&amp;" ","")&amp;IF('台帳_記入例'!$I$41=$A6,'台帳_記入例'!$A$41&amp;" ","")&amp;IF('台帳_記入例'!$I$42=$A6,'台帳_記入例'!$A$42&amp;" ","")&amp;IF('台帳_記入例'!$I$43=$A6,'台帳_記入例'!$A$43&amp;" ","")&amp;IF('台帳_記入例'!$I$44=$A6,'台帳_記入例'!$A$44&amp;" ","")&amp;IF('台帳_記入例'!$I$45=$A6,'台帳_記入例'!$A$45&amp;" ","")&amp;IF('台帳_記入例'!$I$46=$A6,'台帳_記入例'!$A$46&amp;" ","")&amp;IF('台帳_記入例'!$I$47=$A6,'台帳_記入例'!$A$47&amp;" ","")&amp;IF('台帳_記入例'!$I$48=$A6,'台帳_記入例'!$A$48&amp;" ","")&amp;IF('台帳_記入例'!$I$49=$A6,'台帳_記入例'!$A$49&amp;" ","")&amp;IF('台帳_記入例'!$I$50=$A6,'台帳_記入例'!$A$50&amp;" ","")&amp;IF('台帳_記入例'!$I$51=$A6,'台帳_記入例'!$A$51&amp;" ","")&amp;IF('台帳_記入例'!$I$52=$A6,'台帳_記入例'!$A$52&amp;" ","")&amp;IF('台帳_記入例'!$I$53=$A6,'台帳_記入例'!$A$53&amp;" ","")&amp;IF('台帳_記入例'!$I$54=$A6,'台帳_記入例'!$A$54&amp;" ","")&amp;IF('台帳_記入例'!$I$55=$A6,'台帳_記入例'!$A$55&amp;" ",""))</x:f>
      </x:c>
      <x:c r="C6" s="40" t="str">
        <x:f>IF($A6="","",IF('台帳_記入例'!$F$6=$A6,'台帳_記入例'!$A$6&amp;" ","")&amp;IF('台帳_記入例'!$F$7=$A6,'台帳_記入例'!$A$7&amp;" ","")&amp;IF('台帳_記入例'!$F$8=$A6,'台帳_記入例'!$A$8&amp;" ","")&amp;IF('台帳_記入例'!$F$9=$A6,'台帳_記入例'!$A$9&amp;" ","")&amp;IF('台帳_記入例'!$F$10=$A6,'台帳_記入例'!$A$10&amp;" ","")&amp;IF('台帳_記入例'!$F$11=$A6,'台帳_記入例'!$A$11&amp;" ","")&amp;IF('台帳_記入例'!$F$12=$A6,'台帳_記入例'!$A$12&amp;" ","")&amp;IF('台帳_記入例'!$F$13=$A6,'台帳_記入例'!$A$13&amp;" ","")&amp;IF('台帳_記入例'!$F$14=$A6,'台帳_記入例'!$A$14&amp;" ","")&amp;IF('台帳_記入例'!$F$15=$A6,'台帳_記入例'!$A$15&amp;" ","")&amp;IF('台帳_記入例'!$F$16=$A6,'台帳_記入例'!$A$16&amp;" ","")&amp;IF('台帳_記入例'!$F$17=$A6,'台帳_記入例'!$A$17&amp;" ","")&amp;IF('台帳_記入例'!$F$18=$A6,'台帳_記入例'!$A$18&amp;" ","")&amp;IF('台帳_記入例'!$F$19=$A6,'台帳_記入例'!$A$19&amp;" ","")&amp;IF('台帳_記入例'!$F$20=$A6,'台帳_記入例'!$A$20&amp;" ","")&amp;IF('台帳_記入例'!$F$21=$A6,'台帳_記入例'!$A$21&amp;" ","")&amp;IF('台帳_記入例'!$F$22=$A6,'台帳_記入例'!$A$22&amp;" ","")&amp;IF('台帳_記入例'!$F$23=$A6,'台帳_記入例'!$A$23&amp;" ","")&amp;IF('台帳_記入例'!$F$24=$A6,'台帳_記入例'!$A$24&amp;" ","")&amp;IF('台帳_記入例'!$F$25=$A6,'台帳_記入例'!$A$25&amp;" ","")&amp;IF('台帳_記入例'!$F$26=$A6,'台帳_記入例'!$A$26&amp;" ","")&amp;IF('台帳_記入例'!$F$27=$A6,'台帳_記入例'!$A$27&amp;" ","")&amp;IF('台帳_記入例'!$F$28=$A6,'台帳_記入例'!$A$28&amp;" ","")&amp;IF('台帳_記入例'!$F$29=$A6,'台帳_記入例'!$A$29&amp;" ","")&amp;IF('台帳_記入例'!$F$30=$A6,'台帳_記入例'!$A$30&amp;" ","")&amp;IF('台帳_記入例'!$F$31=$A6,'台帳_記入例'!$A$31&amp;" ","")&amp;IF('台帳_記入例'!$F$32=$A6,'台帳_記入例'!$A$32&amp;" ","")&amp;IF('台帳_記入例'!$F$33=$A6,'台帳_記入例'!$A$33&amp;" ","")&amp;IF('台帳_記入例'!$F$34=$A6,'台帳_記入例'!$A$34&amp;" ","")&amp;IF('台帳_記入例'!$F$35=$A6,'台帳_記入例'!$A$35&amp;" ","")&amp;IF('台帳_記入例'!$F$36=$A6,'台帳_記入例'!$A$36&amp;" ","")&amp;IF('台帳_記入例'!$F$37=$A6,'台帳_記入例'!$A$37&amp;" ","")&amp;IF('台帳_記入例'!$F$38=$A6,'台帳_記入例'!$A$38&amp;" ","")&amp;IF('台帳_記入例'!$F$39=$A6,'台帳_記入例'!$A$39&amp;" ","")&amp;IF('台帳_記入例'!$F$40=$A6,'台帳_記入例'!$A$40&amp;" ","")&amp;IF('台帳_記入例'!$F$41=$A6,'台帳_記入例'!$A$41&amp;" ","")&amp;IF('台帳_記入例'!$F$42=$A6,'台帳_記入例'!$A$42&amp;" ","")&amp;IF('台帳_記入例'!$F$43=$A6,'台帳_記入例'!$A$43&amp;" ","")&amp;IF('台帳_記入例'!$F$44=$A6,'台帳_記入例'!$A$44&amp;" ","")&amp;IF('台帳_記入例'!$F$45=$A6,'台帳_記入例'!$A$45&amp;" ","")&amp;IF('台帳_記入例'!$F$46=$A6,'台帳_記入例'!$A$46&amp;" ","")&amp;IF('台帳_記入例'!$F$47=$A6,'台帳_記入例'!$A$47&amp;" ","")&amp;IF('台帳_記入例'!$F$48=$A6,'台帳_記入例'!$A$48&amp;" ","")&amp;IF('台帳_記入例'!$F$49=$A6,'台帳_記入例'!$A$49&amp;" ","")&amp;IF('台帳_記入例'!$F$50=$A6,'台帳_記入例'!$A$50&amp;" ","")&amp;IF('台帳_記入例'!$F$51=$A6,'台帳_記入例'!$A$51&amp;" ","")&amp;IF('台帳_記入例'!$F$52=$A6,'台帳_記入例'!$A$52&amp;" ","")&amp;IF('台帳_記入例'!$F$53=$A6,'台帳_記入例'!$A$53&amp;" ","")&amp;IF('台帳_記入例'!$F$54=$A6,'台帳_記入例'!$A$54&amp;" ","")&amp;IF('台帳_記入例'!$F$55=$A6,'台帳_記入例'!$A$55&amp;" ",""))</x:f>
      </x:c>
      <x:c r="D6" s="40" t="str">
        <x:f>IF($A6="","",IF('台帳_記入例'!$W$6=$A6,'台帳_記入例'!$A$6&amp;" ","")&amp;IF('台帳_記入例'!$W$7=$A6,'台帳_記入例'!$A$7&amp;" ","")&amp;IF('台帳_記入例'!$W$8=$A6,'台帳_記入例'!$A$8&amp;" ","")&amp;IF('台帳_記入例'!$W$9=$A6,'台帳_記入例'!$A$9&amp;" ","")&amp;IF('台帳_記入例'!$W$10=$A6,'台帳_記入例'!$A$10&amp;" ","")&amp;IF('台帳_記入例'!$W$11=$A6,'台帳_記入例'!$A$11&amp;" ","")&amp;IF('台帳_記入例'!$W$12=$A6,'台帳_記入例'!$A$12&amp;" ","")&amp;IF('台帳_記入例'!$W$13=$A6,'台帳_記入例'!$A$13&amp;" ","")&amp;IF('台帳_記入例'!$W$14=$A6,'台帳_記入例'!$A$14&amp;" ","")&amp;IF('台帳_記入例'!$W$15=$A6,'台帳_記入例'!$A$15&amp;" ","")&amp;IF('台帳_記入例'!$W$16=$A6,'台帳_記入例'!$A$16&amp;" ","")&amp;IF('台帳_記入例'!$W$17=$A6,'台帳_記入例'!$A$17&amp;" ","")&amp;IF('台帳_記入例'!$W$18=$A6,'台帳_記入例'!$A$18&amp;" ","")&amp;IF('台帳_記入例'!$W$19=$A6,'台帳_記入例'!$A$19&amp;" ","")&amp;IF('台帳_記入例'!$W$20=$A6,'台帳_記入例'!$A$20&amp;" ","")&amp;IF('台帳_記入例'!$W$21=$A6,'台帳_記入例'!$A$21&amp;" ","")&amp;IF('台帳_記入例'!$W$22=$A6,'台帳_記入例'!$A$22&amp;" ","")&amp;IF('台帳_記入例'!$W$23=$A6,'台帳_記入例'!$A$23&amp;" ","")&amp;IF('台帳_記入例'!$W$24=$A6,'台帳_記入例'!$A$24&amp;" ","")&amp;IF('台帳_記入例'!$W$25=$A6,'台帳_記入例'!$A$25&amp;" ","")&amp;IF('台帳_記入例'!$W$26=$A6,'台帳_記入例'!$A$26&amp;" ","")&amp;IF('台帳_記入例'!$W$27=$A6,'台帳_記入例'!$A$27&amp;" ","")&amp;IF('台帳_記入例'!$W$28=$A6,'台帳_記入例'!$A$28&amp;" ","")&amp;IF('台帳_記入例'!$W$29=$A6,'台帳_記入例'!$A$29&amp;" ","")&amp;IF('台帳_記入例'!$W$30=$A6,'台帳_記入例'!$A$30&amp;" ","")&amp;IF('台帳_記入例'!$W$31=$A6,'台帳_記入例'!$A$31&amp;" ","")&amp;IF('台帳_記入例'!$W$32=$A6,'台帳_記入例'!$A$32&amp;" ","")&amp;IF('台帳_記入例'!$W$33=$A6,'台帳_記入例'!$A$33&amp;" ","")&amp;IF('台帳_記入例'!$W$34=$A6,'台帳_記入例'!$A$34&amp;" ","")&amp;IF('台帳_記入例'!$W$35=$A6,'台帳_記入例'!$A$35&amp;" ","")&amp;IF('台帳_記入例'!$W$36=$A6,'台帳_記入例'!$A$36&amp;" ","")&amp;IF('台帳_記入例'!$W$37=$A6,'台帳_記入例'!$A$37&amp;" ","")&amp;IF('台帳_記入例'!$W$38=$A6,'台帳_記入例'!$A$38&amp;" ","")&amp;IF('台帳_記入例'!$W$39=$A6,'台帳_記入例'!$A$39&amp;" ","")&amp;IF('台帳_記入例'!$W$40=$A6,'台帳_記入例'!$A$40&amp;" ","")&amp;IF('台帳_記入例'!$W$41=$A6,'台帳_記入例'!$A$41&amp;" ","")&amp;IF('台帳_記入例'!$W$42=$A6,'台帳_記入例'!$A$42&amp;" ","")&amp;IF('台帳_記入例'!$W$43=$A6,'台帳_記入例'!$A$43&amp;" ","")&amp;IF('台帳_記入例'!$W$44=$A6,'台帳_記入例'!$A$44&amp;" ","")&amp;IF('台帳_記入例'!$W$45=$A6,'台帳_記入例'!$A$45&amp;" ","")&amp;IF('台帳_記入例'!$W$46=$A6,'台帳_記入例'!$A$46&amp;" ","")&amp;IF('台帳_記入例'!$W$47=$A6,'台帳_記入例'!$A$47&amp;" ","")&amp;IF('台帳_記入例'!$W$48=$A6,'台帳_記入例'!$A$48&amp;" ","")&amp;IF('台帳_記入例'!$W$49=$A6,'台帳_記入例'!$A$49&amp;" ","")&amp;IF('台帳_記入例'!$W$50=$A6,'台帳_記入例'!$A$50&amp;" ","")&amp;IF('台帳_記入例'!$W$51=$A6,'台帳_記入例'!$A$51&amp;" ","")&amp;IF('台帳_記入例'!$W$52=$A6,'台帳_記入例'!$A$52&amp;" ","")&amp;IF('台帳_記入例'!$W$53=$A6,'台帳_記入例'!$A$53&amp;" ","")&amp;IF('台帳_記入例'!$W$54=$A6,'台帳_記入例'!$A$54&amp;" ","")&amp;IF('台帳_記入例'!$W$55=$A6,'台帳_記入例'!$A$55&amp;" ",""))</x:f>
      </x:c>
      <x:c r="E6" s="40" t="str">
        <x:f>IF(A6="","",IF(OR(B6&lt;&gt;"",C6&lt;&gt;"",D6&lt;&gt;""),"台帳で完了状態・担当を確認",""))</x:f>
      </x:c>
    </x:row>
    <x:row r="7" ht="37" customHeight="1">
      <x:c r="A7" s="60" t="n">
        <x:f>IF(MONTH(DATE(YEAR($B$3),MONTH($B$3),2))=MONTH($B$3),DATE(YEAR($B$3),MONTH($B$3),2),"")</x:f>
        <x:v>46267</x:v>
      </x:c>
      <x:c r="B7" s="40" t="str">
        <x:f>IF($A7="","",IF('台帳_記入例'!$I$6=$A7,'台帳_記入例'!$A$6&amp;" ","")&amp;IF('台帳_記入例'!$I$7=$A7,'台帳_記入例'!$A$7&amp;" ","")&amp;IF('台帳_記入例'!$I$8=$A7,'台帳_記入例'!$A$8&amp;" ","")&amp;IF('台帳_記入例'!$I$9=$A7,'台帳_記入例'!$A$9&amp;" ","")&amp;IF('台帳_記入例'!$I$10=$A7,'台帳_記入例'!$A$10&amp;" ","")&amp;IF('台帳_記入例'!$I$11=$A7,'台帳_記入例'!$A$11&amp;" ","")&amp;IF('台帳_記入例'!$I$12=$A7,'台帳_記入例'!$A$12&amp;" ","")&amp;IF('台帳_記入例'!$I$13=$A7,'台帳_記入例'!$A$13&amp;" ","")&amp;IF('台帳_記入例'!$I$14=$A7,'台帳_記入例'!$A$14&amp;" ","")&amp;IF('台帳_記入例'!$I$15=$A7,'台帳_記入例'!$A$15&amp;" ","")&amp;IF('台帳_記入例'!$I$16=$A7,'台帳_記入例'!$A$16&amp;" ","")&amp;IF('台帳_記入例'!$I$17=$A7,'台帳_記入例'!$A$17&amp;" ","")&amp;IF('台帳_記入例'!$I$18=$A7,'台帳_記入例'!$A$18&amp;" ","")&amp;IF('台帳_記入例'!$I$19=$A7,'台帳_記入例'!$A$19&amp;" ","")&amp;IF('台帳_記入例'!$I$20=$A7,'台帳_記入例'!$A$20&amp;" ","")&amp;IF('台帳_記入例'!$I$21=$A7,'台帳_記入例'!$A$21&amp;" ","")&amp;IF('台帳_記入例'!$I$22=$A7,'台帳_記入例'!$A$22&amp;" ","")&amp;IF('台帳_記入例'!$I$23=$A7,'台帳_記入例'!$A$23&amp;" ","")&amp;IF('台帳_記入例'!$I$24=$A7,'台帳_記入例'!$A$24&amp;" ","")&amp;IF('台帳_記入例'!$I$25=$A7,'台帳_記入例'!$A$25&amp;" ","")&amp;IF('台帳_記入例'!$I$26=$A7,'台帳_記入例'!$A$26&amp;" ","")&amp;IF('台帳_記入例'!$I$27=$A7,'台帳_記入例'!$A$27&amp;" ","")&amp;IF('台帳_記入例'!$I$28=$A7,'台帳_記入例'!$A$28&amp;" ","")&amp;IF('台帳_記入例'!$I$29=$A7,'台帳_記入例'!$A$29&amp;" ","")&amp;IF('台帳_記入例'!$I$30=$A7,'台帳_記入例'!$A$30&amp;" ","")&amp;IF('台帳_記入例'!$I$31=$A7,'台帳_記入例'!$A$31&amp;" ","")&amp;IF('台帳_記入例'!$I$32=$A7,'台帳_記入例'!$A$32&amp;" ","")&amp;IF('台帳_記入例'!$I$33=$A7,'台帳_記入例'!$A$33&amp;" ","")&amp;IF('台帳_記入例'!$I$34=$A7,'台帳_記入例'!$A$34&amp;" ","")&amp;IF('台帳_記入例'!$I$35=$A7,'台帳_記入例'!$A$35&amp;" ","")&amp;IF('台帳_記入例'!$I$36=$A7,'台帳_記入例'!$A$36&amp;" ","")&amp;IF('台帳_記入例'!$I$37=$A7,'台帳_記入例'!$A$37&amp;" ","")&amp;IF('台帳_記入例'!$I$38=$A7,'台帳_記入例'!$A$38&amp;" ","")&amp;IF('台帳_記入例'!$I$39=$A7,'台帳_記入例'!$A$39&amp;" ","")&amp;IF('台帳_記入例'!$I$40=$A7,'台帳_記入例'!$A$40&amp;" ","")&amp;IF('台帳_記入例'!$I$41=$A7,'台帳_記入例'!$A$41&amp;" ","")&amp;IF('台帳_記入例'!$I$42=$A7,'台帳_記入例'!$A$42&amp;" ","")&amp;IF('台帳_記入例'!$I$43=$A7,'台帳_記入例'!$A$43&amp;" ","")&amp;IF('台帳_記入例'!$I$44=$A7,'台帳_記入例'!$A$44&amp;" ","")&amp;IF('台帳_記入例'!$I$45=$A7,'台帳_記入例'!$A$45&amp;" ","")&amp;IF('台帳_記入例'!$I$46=$A7,'台帳_記入例'!$A$46&amp;" ","")&amp;IF('台帳_記入例'!$I$47=$A7,'台帳_記入例'!$A$47&amp;" ","")&amp;IF('台帳_記入例'!$I$48=$A7,'台帳_記入例'!$A$48&amp;" ","")&amp;IF('台帳_記入例'!$I$49=$A7,'台帳_記入例'!$A$49&amp;" ","")&amp;IF('台帳_記入例'!$I$50=$A7,'台帳_記入例'!$A$50&amp;" ","")&amp;IF('台帳_記入例'!$I$51=$A7,'台帳_記入例'!$A$51&amp;" ","")&amp;IF('台帳_記入例'!$I$52=$A7,'台帳_記入例'!$A$52&amp;" ","")&amp;IF('台帳_記入例'!$I$53=$A7,'台帳_記入例'!$A$53&amp;" ","")&amp;IF('台帳_記入例'!$I$54=$A7,'台帳_記入例'!$A$54&amp;" ","")&amp;IF('台帳_記入例'!$I$55=$A7,'台帳_記入例'!$A$55&amp;" ",""))</x:f>
      </x:c>
      <x:c r="C7" s="40" t="str">
        <x:f>IF($A7="","",IF('台帳_記入例'!$F$6=$A7,'台帳_記入例'!$A$6&amp;" ","")&amp;IF('台帳_記入例'!$F$7=$A7,'台帳_記入例'!$A$7&amp;" ","")&amp;IF('台帳_記入例'!$F$8=$A7,'台帳_記入例'!$A$8&amp;" ","")&amp;IF('台帳_記入例'!$F$9=$A7,'台帳_記入例'!$A$9&amp;" ","")&amp;IF('台帳_記入例'!$F$10=$A7,'台帳_記入例'!$A$10&amp;" ","")&amp;IF('台帳_記入例'!$F$11=$A7,'台帳_記入例'!$A$11&amp;" ","")&amp;IF('台帳_記入例'!$F$12=$A7,'台帳_記入例'!$A$12&amp;" ","")&amp;IF('台帳_記入例'!$F$13=$A7,'台帳_記入例'!$A$13&amp;" ","")&amp;IF('台帳_記入例'!$F$14=$A7,'台帳_記入例'!$A$14&amp;" ","")&amp;IF('台帳_記入例'!$F$15=$A7,'台帳_記入例'!$A$15&amp;" ","")&amp;IF('台帳_記入例'!$F$16=$A7,'台帳_記入例'!$A$16&amp;" ","")&amp;IF('台帳_記入例'!$F$17=$A7,'台帳_記入例'!$A$17&amp;" ","")&amp;IF('台帳_記入例'!$F$18=$A7,'台帳_記入例'!$A$18&amp;" ","")&amp;IF('台帳_記入例'!$F$19=$A7,'台帳_記入例'!$A$19&amp;" ","")&amp;IF('台帳_記入例'!$F$20=$A7,'台帳_記入例'!$A$20&amp;" ","")&amp;IF('台帳_記入例'!$F$21=$A7,'台帳_記入例'!$A$21&amp;" ","")&amp;IF('台帳_記入例'!$F$22=$A7,'台帳_記入例'!$A$22&amp;" ","")&amp;IF('台帳_記入例'!$F$23=$A7,'台帳_記入例'!$A$23&amp;" ","")&amp;IF('台帳_記入例'!$F$24=$A7,'台帳_記入例'!$A$24&amp;" ","")&amp;IF('台帳_記入例'!$F$25=$A7,'台帳_記入例'!$A$25&amp;" ","")&amp;IF('台帳_記入例'!$F$26=$A7,'台帳_記入例'!$A$26&amp;" ","")&amp;IF('台帳_記入例'!$F$27=$A7,'台帳_記入例'!$A$27&amp;" ","")&amp;IF('台帳_記入例'!$F$28=$A7,'台帳_記入例'!$A$28&amp;" ","")&amp;IF('台帳_記入例'!$F$29=$A7,'台帳_記入例'!$A$29&amp;" ","")&amp;IF('台帳_記入例'!$F$30=$A7,'台帳_記入例'!$A$30&amp;" ","")&amp;IF('台帳_記入例'!$F$31=$A7,'台帳_記入例'!$A$31&amp;" ","")&amp;IF('台帳_記入例'!$F$32=$A7,'台帳_記入例'!$A$32&amp;" ","")&amp;IF('台帳_記入例'!$F$33=$A7,'台帳_記入例'!$A$33&amp;" ","")&amp;IF('台帳_記入例'!$F$34=$A7,'台帳_記入例'!$A$34&amp;" ","")&amp;IF('台帳_記入例'!$F$35=$A7,'台帳_記入例'!$A$35&amp;" ","")&amp;IF('台帳_記入例'!$F$36=$A7,'台帳_記入例'!$A$36&amp;" ","")&amp;IF('台帳_記入例'!$F$37=$A7,'台帳_記入例'!$A$37&amp;" ","")&amp;IF('台帳_記入例'!$F$38=$A7,'台帳_記入例'!$A$38&amp;" ","")&amp;IF('台帳_記入例'!$F$39=$A7,'台帳_記入例'!$A$39&amp;" ","")&amp;IF('台帳_記入例'!$F$40=$A7,'台帳_記入例'!$A$40&amp;" ","")&amp;IF('台帳_記入例'!$F$41=$A7,'台帳_記入例'!$A$41&amp;" ","")&amp;IF('台帳_記入例'!$F$42=$A7,'台帳_記入例'!$A$42&amp;" ","")&amp;IF('台帳_記入例'!$F$43=$A7,'台帳_記入例'!$A$43&amp;" ","")&amp;IF('台帳_記入例'!$F$44=$A7,'台帳_記入例'!$A$44&amp;" ","")&amp;IF('台帳_記入例'!$F$45=$A7,'台帳_記入例'!$A$45&amp;" ","")&amp;IF('台帳_記入例'!$F$46=$A7,'台帳_記入例'!$A$46&amp;" ","")&amp;IF('台帳_記入例'!$F$47=$A7,'台帳_記入例'!$A$47&amp;" ","")&amp;IF('台帳_記入例'!$F$48=$A7,'台帳_記入例'!$A$48&amp;" ","")&amp;IF('台帳_記入例'!$F$49=$A7,'台帳_記入例'!$A$49&amp;" ","")&amp;IF('台帳_記入例'!$F$50=$A7,'台帳_記入例'!$A$50&amp;" ","")&amp;IF('台帳_記入例'!$F$51=$A7,'台帳_記入例'!$A$51&amp;" ","")&amp;IF('台帳_記入例'!$F$52=$A7,'台帳_記入例'!$A$52&amp;" ","")&amp;IF('台帳_記入例'!$F$53=$A7,'台帳_記入例'!$A$53&amp;" ","")&amp;IF('台帳_記入例'!$F$54=$A7,'台帳_記入例'!$A$54&amp;" ","")&amp;IF('台帳_記入例'!$F$55=$A7,'台帳_記入例'!$A$55&amp;" ",""))</x:f>
      </x:c>
      <x:c r="D7" s="40" t="str">
        <x:f>IF($A7="","",IF('台帳_記入例'!$W$6=$A7,'台帳_記入例'!$A$6&amp;" ","")&amp;IF('台帳_記入例'!$W$7=$A7,'台帳_記入例'!$A$7&amp;" ","")&amp;IF('台帳_記入例'!$W$8=$A7,'台帳_記入例'!$A$8&amp;" ","")&amp;IF('台帳_記入例'!$W$9=$A7,'台帳_記入例'!$A$9&amp;" ","")&amp;IF('台帳_記入例'!$W$10=$A7,'台帳_記入例'!$A$10&amp;" ","")&amp;IF('台帳_記入例'!$W$11=$A7,'台帳_記入例'!$A$11&amp;" ","")&amp;IF('台帳_記入例'!$W$12=$A7,'台帳_記入例'!$A$12&amp;" ","")&amp;IF('台帳_記入例'!$W$13=$A7,'台帳_記入例'!$A$13&amp;" ","")&amp;IF('台帳_記入例'!$W$14=$A7,'台帳_記入例'!$A$14&amp;" ","")&amp;IF('台帳_記入例'!$W$15=$A7,'台帳_記入例'!$A$15&amp;" ","")&amp;IF('台帳_記入例'!$W$16=$A7,'台帳_記入例'!$A$16&amp;" ","")&amp;IF('台帳_記入例'!$W$17=$A7,'台帳_記入例'!$A$17&amp;" ","")&amp;IF('台帳_記入例'!$W$18=$A7,'台帳_記入例'!$A$18&amp;" ","")&amp;IF('台帳_記入例'!$W$19=$A7,'台帳_記入例'!$A$19&amp;" ","")&amp;IF('台帳_記入例'!$W$20=$A7,'台帳_記入例'!$A$20&amp;" ","")&amp;IF('台帳_記入例'!$W$21=$A7,'台帳_記入例'!$A$21&amp;" ","")&amp;IF('台帳_記入例'!$W$22=$A7,'台帳_記入例'!$A$22&amp;" ","")&amp;IF('台帳_記入例'!$W$23=$A7,'台帳_記入例'!$A$23&amp;" ","")&amp;IF('台帳_記入例'!$W$24=$A7,'台帳_記入例'!$A$24&amp;" ","")&amp;IF('台帳_記入例'!$W$25=$A7,'台帳_記入例'!$A$25&amp;" ","")&amp;IF('台帳_記入例'!$W$26=$A7,'台帳_記入例'!$A$26&amp;" ","")&amp;IF('台帳_記入例'!$W$27=$A7,'台帳_記入例'!$A$27&amp;" ","")&amp;IF('台帳_記入例'!$W$28=$A7,'台帳_記入例'!$A$28&amp;" ","")&amp;IF('台帳_記入例'!$W$29=$A7,'台帳_記入例'!$A$29&amp;" ","")&amp;IF('台帳_記入例'!$W$30=$A7,'台帳_記入例'!$A$30&amp;" ","")&amp;IF('台帳_記入例'!$W$31=$A7,'台帳_記入例'!$A$31&amp;" ","")&amp;IF('台帳_記入例'!$W$32=$A7,'台帳_記入例'!$A$32&amp;" ","")&amp;IF('台帳_記入例'!$W$33=$A7,'台帳_記入例'!$A$33&amp;" ","")&amp;IF('台帳_記入例'!$W$34=$A7,'台帳_記入例'!$A$34&amp;" ","")&amp;IF('台帳_記入例'!$W$35=$A7,'台帳_記入例'!$A$35&amp;" ","")&amp;IF('台帳_記入例'!$W$36=$A7,'台帳_記入例'!$A$36&amp;" ","")&amp;IF('台帳_記入例'!$W$37=$A7,'台帳_記入例'!$A$37&amp;" ","")&amp;IF('台帳_記入例'!$W$38=$A7,'台帳_記入例'!$A$38&amp;" ","")&amp;IF('台帳_記入例'!$W$39=$A7,'台帳_記入例'!$A$39&amp;" ","")&amp;IF('台帳_記入例'!$W$40=$A7,'台帳_記入例'!$A$40&amp;" ","")&amp;IF('台帳_記入例'!$W$41=$A7,'台帳_記入例'!$A$41&amp;" ","")&amp;IF('台帳_記入例'!$W$42=$A7,'台帳_記入例'!$A$42&amp;" ","")&amp;IF('台帳_記入例'!$W$43=$A7,'台帳_記入例'!$A$43&amp;" ","")&amp;IF('台帳_記入例'!$W$44=$A7,'台帳_記入例'!$A$44&amp;" ","")&amp;IF('台帳_記入例'!$W$45=$A7,'台帳_記入例'!$A$45&amp;" ","")&amp;IF('台帳_記入例'!$W$46=$A7,'台帳_記入例'!$A$46&amp;" ","")&amp;IF('台帳_記入例'!$W$47=$A7,'台帳_記入例'!$A$47&amp;" ","")&amp;IF('台帳_記入例'!$W$48=$A7,'台帳_記入例'!$A$48&amp;" ","")&amp;IF('台帳_記入例'!$W$49=$A7,'台帳_記入例'!$A$49&amp;" ","")&amp;IF('台帳_記入例'!$W$50=$A7,'台帳_記入例'!$A$50&amp;" ","")&amp;IF('台帳_記入例'!$W$51=$A7,'台帳_記入例'!$A$51&amp;" ","")&amp;IF('台帳_記入例'!$W$52=$A7,'台帳_記入例'!$A$52&amp;" ","")&amp;IF('台帳_記入例'!$W$53=$A7,'台帳_記入例'!$A$53&amp;" ","")&amp;IF('台帳_記入例'!$W$54=$A7,'台帳_記入例'!$A$54&amp;" ","")&amp;IF('台帳_記入例'!$W$55=$A7,'台帳_記入例'!$A$55&amp;" ",""))</x:f>
      </x:c>
      <x:c r="E7" s="40" t="str">
        <x:f>IF(A7="","",IF(OR(B7&lt;&gt;"",C7&lt;&gt;"",D7&lt;&gt;""),"台帳で完了状態・担当を確認",""))</x:f>
      </x:c>
    </x:row>
    <x:row r="8" ht="37" customHeight="1">
      <x:c r="A8" s="60" t="n">
        <x:f>IF(MONTH(DATE(YEAR($B$3),MONTH($B$3),3))=MONTH($B$3),DATE(YEAR($B$3),MONTH($B$3),3),"")</x:f>
        <x:v>46268</x:v>
      </x:c>
      <x:c r="B8" s="40" t="str">
        <x:f>IF($A8="","",IF('台帳_記入例'!$I$6=$A8,'台帳_記入例'!$A$6&amp;" ","")&amp;IF('台帳_記入例'!$I$7=$A8,'台帳_記入例'!$A$7&amp;" ","")&amp;IF('台帳_記入例'!$I$8=$A8,'台帳_記入例'!$A$8&amp;" ","")&amp;IF('台帳_記入例'!$I$9=$A8,'台帳_記入例'!$A$9&amp;" ","")&amp;IF('台帳_記入例'!$I$10=$A8,'台帳_記入例'!$A$10&amp;" ","")&amp;IF('台帳_記入例'!$I$11=$A8,'台帳_記入例'!$A$11&amp;" ","")&amp;IF('台帳_記入例'!$I$12=$A8,'台帳_記入例'!$A$12&amp;" ","")&amp;IF('台帳_記入例'!$I$13=$A8,'台帳_記入例'!$A$13&amp;" ","")&amp;IF('台帳_記入例'!$I$14=$A8,'台帳_記入例'!$A$14&amp;" ","")&amp;IF('台帳_記入例'!$I$15=$A8,'台帳_記入例'!$A$15&amp;" ","")&amp;IF('台帳_記入例'!$I$16=$A8,'台帳_記入例'!$A$16&amp;" ","")&amp;IF('台帳_記入例'!$I$17=$A8,'台帳_記入例'!$A$17&amp;" ","")&amp;IF('台帳_記入例'!$I$18=$A8,'台帳_記入例'!$A$18&amp;" ","")&amp;IF('台帳_記入例'!$I$19=$A8,'台帳_記入例'!$A$19&amp;" ","")&amp;IF('台帳_記入例'!$I$20=$A8,'台帳_記入例'!$A$20&amp;" ","")&amp;IF('台帳_記入例'!$I$21=$A8,'台帳_記入例'!$A$21&amp;" ","")&amp;IF('台帳_記入例'!$I$22=$A8,'台帳_記入例'!$A$22&amp;" ","")&amp;IF('台帳_記入例'!$I$23=$A8,'台帳_記入例'!$A$23&amp;" ","")&amp;IF('台帳_記入例'!$I$24=$A8,'台帳_記入例'!$A$24&amp;" ","")&amp;IF('台帳_記入例'!$I$25=$A8,'台帳_記入例'!$A$25&amp;" ","")&amp;IF('台帳_記入例'!$I$26=$A8,'台帳_記入例'!$A$26&amp;" ","")&amp;IF('台帳_記入例'!$I$27=$A8,'台帳_記入例'!$A$27&amp;" ","")&amp;IF('台帳_記入例'!$I$28=$A8,'台帳_記入例'!$A$28&amp;" ","")&amp;IF('台帳_記入例'!$I$29=$A8,'台帳_記入例'!$A$29&amp;" ","")&amp;IF('台帳_記入例'!$I$30=$A8,'台帳_記入例'!$A$30&amp;" ","")&amp;IF('台帳_記入例'!$I$31=$A8,'台帳_記入例'!$A$31&amp;" ","")&amp;IF('台帳_記入例'!$I$32=$A8,'台帳_記入例'!$A$32&amp;" ","")&amp;IF('台帳_記入例'!$I$33=$A8,'台帳_記入例'!$A$33&amp;" ","")&amp;IF('台帳_記入例'!$I$34=$A8,'台帳_記入例'!$A$34&amp;" ","")&amp;IF('台帳_記入例'!$I$35=$A8,'台帳_記入例'!$A$35&amp;" ","")&amp;IF('台帳_記入例'!$I$36=$A8,'台帳_記入例'!$A$36&amp;" ","")&amp;IF('台帳_記入例'!$I$37=$A8,'台帳_記入例'!$A$37&amp;" ","")&amp;IF('台帳_記入例'!$I$38=$A8,'台帳_記入例'!$A$38&amp;" ","")&amp;IF('台帳_記入例'!$I$39=$A8,'台帳_記入例'!$A$39&amp;" ","")&amp;IF('台帳_記入例'!$I$40=$A8,'台帳_記入例'!$A$40&amp;" ","")&amp;IF('台帳_記入例'!$I$41=$A8,'台帳_記入例'!$A$41&amp;" ","")&amp;IF('台帳_記入例'!$I$42=$A8,'台帳_記入例'!$A$42&amp;" ","")&amp;IF('台帳_記入例'!$I$43=$A8,'台帳_記入例'!$A$43&amp;" ","")&amp;IF('台帳_記入例'!$I$44=$A8,'台帳_記入例'!$A$44&amp;" ","")&amp;IF('台帳_記入例'!$I$45=$A8,'台帳_記入例'!$A$45&amp;" ","")&amp;IF('台帳_記入例'!$I$46=$A8,'台帳_記入例'!$A$46&amp;" ","")&amp;IF('台帳_記入例'!$I$47=$A8,'台帳_記入例'!$A$47&amp;" ","")&amp;IF('台帳_記入例'!$I$48=$A8,'台帳_記入例'!$A$48&amp;" ","")&amp;IF('台帳_記入例'!$I$49=$A8,'台帳_記入例'!$A$49&amp;" ","")&amp;IF('台帳_記入例'!$I$50=$A8,'台帳_記入例'!$A$50&amp;" ","")&amp;IF('台帳_記入例'!$I$51=$A8,'台帳_記入例'!$A$51&amp;" ","")&amp;IF('台帳_記入例'!$I$52=$A8,'台帳_記入例'!$A$52&amp;" ","")&amp;IF('台帳_記入例'!$I$53=$A8,'台帳_記入例'!$A$53&amp;" ","")&amp;IF('台帳_記入例'!$I$54=$A8,'台帳_記入例'!$A$54&amp;" ","")&amp;IF('台帳_記入例'!$I$55=$A8,'台帳_記入例'!$A$55&amp;" ",""))</x:f>
      </x:c>
      <x:c r="C8" s="40" t="str">
        <x:f>IF($A8="","",IF('台帳_記入例'!$F$6=$A8,'台帳_記入例'!$A$6&amp;" ","")&amp;IF('台帳_記入例'!$F$7=$A8,'台帳_記入例'!$A$7&amp;" ","")&amp;IF('台帳_記入例'!$F$8=$A8,'台帳_記入例'!$A$8&amp;" ","")&amp;IF('台帳_記入例'!$F$9=$A8,'台帳_記入例'!$A$9&amp;" ","")&amp;IF('台帳_記入例'!$F$10=$A8,'台帳_記入例'!$A$10&amp;" ","")&amp;IF('台帳_記入例'!$F$11=$A8,'台帳_記入例'!$A$11&amp;" ","")&amp;IF('台帳_記入例'!$F$12=$A8,'台帳_記入例'!$A$12&amp;" ","")&amp;IF('台帳_記入例'!$F$13=$A8,'台帳_記入例'!$A$13&amp;" ","")&amp;IF('台帳_記入例'!$F$14=$A8,'台帳_記入例'!$A$14&amp;" ","")&amp;IF('台帳_記入例'!$F$15=$A8,'台帳_記入例'!$A$15&amp;" ","")&amp;IF('台帳_記入例'!$F$16=$A8,'台帳_記入例'!$A$16&amp;" ","")&amp;IF('台帳_記入例'!$F$17=$A8,'台帳_記入例'!$A$17&amp;" ","")&amp;IF('台帳_記入例'!$F$18=$A8,'台帳_記入例'!$A$18&amp;" ","")&amp;IF('台帳_記入例'!$F$19=$A8,'台帳_記入例'!$A$19&amp;" ","")&amp;IF('台帳_記入例'!$F$20=$A8,'台帳_記入例'!$A$20&amp;" ","")&amp;IF('台帳_記入例'!$F$21=$A8,'台帳_記入例'!$A$21&amp;" ","")&amp;IF('台帳_記入例'!$F$22=$A8,'台帳_記入例'!$A$22&amp;" ","")&amp;IF('台帳_記入例'!$F$23=$A8,'台帳_記入例'!$A$23&amp;" ","")&amp;IF('台帳_記入例'!$F$24=$A8,'台帳_記入例'!$A$24&amp;" ","")&amp;IF('台帳_記入例'!$F$25=$A8,'台帳_記入例'!$A$25&amp;" ","")&amp;IF('台帳_記入例'!$F$26=$A8,'台帳_記入例'!$A$26&amp;" ","")&amp;IF('台帳_記入例'!$F$27=$A8,'台帳_記入例'!$A$27&amp;" ","")&amp;IF('台帳_記入例'!$F$28=$A8,'台帳_記入例'!$A$28&amp;" ","")&amp;IF('台帳_記入例'!$F$29=$A8,'台帳_記入例'!$A$29&amp;" ","")&amp;IF('台帳_記入例'!$F$30=$A8,'台帳_記入例'!$A$30&amp;" ","")&amp;IF('台帳_記入例'!$F$31=$A8,'台帳_記入例'!$A$31&amp;" ","")&amp;IF('台帳_記入例'!$F$32=$A8,'台帳_記入例'!$A$32&amp;" ","")&amp;IF('台帳_記入例'!$F$33=$A8,'台帳_記入例'!$A$33&amp;" ","")&amp;IF('台帳_記入例'!$F$34=$A8,'台帳_記入例'!$A$34&amp;" ","")&amp;IF('台帳_記入例'!$F$35=$A8,'台帳_記入例'!$A$35&amp;" ","")&amp;IF('台帳_記入例'!$F$36=$A8,'台帳_記入例'!$A$36&amp;" ","")&amp;IF('台帳_記入例'!$F$37=$A8,'台帳_記入例'!$A$37&amp;" ","")&amp;IF('台帳_記入例'!$F$38=$A8,'台帳_記入例'!$A$38&amp;" ","")&amp;IF('台帳_記入例'!$F$39=$A8,'台帳_記入例'!$A$39&amp;" ","")&amp;IF('台帳_記入例'!$F$40=$A8,'台帳_記入例'!$A$40&amp;" ","")&amp;IF('台帳_記入例'!$F$41=$A8,'台帳_記入例'!$A$41&amp;" ","")&amp;IF('台帳_記入例'!$F$42=$A8,'台帳_記入例'!$A$42&amp;" ","")&amp;IF('台帳_記入例'!$F$43=$A8,'台帳_記入例'!$A$43&amp;" ","")&amp;IF('台帳_記入例'!$F$44=$A8,'台帳_記入例'!$A$44&amp;" ","")&amp;IF('台帳_記入例'!$F$45=$A8,'台帳_記入例'!$A$45&amp;" ","")&amp;IF('台帳_記入例'!$F$46=$A8,'台帳_記入例'!$A$46&amp;" ","")&amp;IF('台帳_記入例'!$F$47=$A8,'台帳_記入例'!$A$47&amp;" ","")&amp;IF('台帳_記入例'!$F$48=$A8,'台帳_記入例'!$A$48&amp;" ","")&amp;IF('台帳_記入例'!$F$49=$A8,'台帳_記入例'!$A$49&amp;" ","")&amp;IF('台帳_記入例'!$F$50=$A8,'台帳_記入例'!$A$50&amp;" ","")&amp;IF('台帳_記入例'!$F$51=$A8,'台帳_記入例'!$A$51&amp;" ","")&amp;IF('台帳_記入例'!$F$52=$A8,'台帳_記入例'!$A$52&amp;" ","")&amp;IF('台帳_記入例'!$F$53=$A8,'台帳_記入例'!$A$53&amp;" ","")&amp;IF('台帳_記入例'!$F$54=$A8,'台帳_記入例'!$A$54&amp;" ","")&amp;IF('台帳_記入例'!$F$55=$A8,'台帳_記入例'!$A$55&amp;" ",""))</x:f>
      </x:c>
      <x:c r="D8" s="40" t="str">
        <x:f>IF($A8="","",IF('台帳_記入例'!$W$6=$A8,'台帳_記入例'!$A$6&amp;" ","")&amp;IF('台帳_記入例'!$W$7=$A8,'台帳_記入例'!$A$7&amp;" ","")&amp;IF('台帳_記入例'!$W$8=$A8,'台帳_記入例'!$A$8&amp;" ","")&amp;IF('台帳_記入例'!$W$9=$A8,'台帳_記入例'!$A$9&amp;" ","")&amp;IF('台帳_記入例'!$W$10=$A8,'台帳_記入例'!$A$10&amp;" ","")&amp;IF('台帳_記入例'!$W$11=$A8,'台帳_記入例'!$A$11&amp;" ","")&amp;IF('台帳_記入例'!$W$12=$A8,'台帳_記入例'!$A$12&amp;" ","")&amp;IF('台帳_記入例'!$W$13=$A8,'台帳_記入例'!$A$13&amp;" ","")&amp;IF('台帳_記入例'!$W$14=$A8,'台帳_記入例'!$A$14&amp;" ","")&amp;IF('台帳_記入例'!$W$15=$A8,'台帳_記入例'!$A$15&amp;" ","")&amp;IF('台帳_記入例'!$W$16=$A8,'台帳_記入例'!$A$16&amp;" ","")&amp;IF('台帳_記入例'!$W$17=$A8,'台帳_記入例'!$A$17&amp;" ","")&amp;IF('台帳_記入例'!$W$18=$A8,'台帳_記入例'!$A$18&amp;" ","")&amp;IF('台帳_記入例'!$W$19=$A8,'台帳_記入例'!$A$19&amp;" ","")&amp;IF('台帳_記入例'!$W$20=$A8,'台帳_記入例'!$A$20&amp;" ","")&amp;IF('台帳_記入例'!$W$21=$A8,'台帳_記入例'!$A$21&amp;" ","")&amp;IF('台帳_記入例'!$W$22=$A8,'台帳_記入例'!$A$22&amp;" ","")&amp;IF('台帳_記入例'!$W$23=$A8,'台帳_記入例'!$A$23&amp;" ","")&amp;IF('台帳_記入例'!$W$24=$A8,'台帳_記入例'!$A$24&amp;" ","")&amp;IF('台帳_記入例'!$W$25=$A8,'台帳_記入例'!$A$25&amp;" ","")&amp;IF('台帳_記入例'!$W$26=$A8,'台帳_記入例'!$A$26&amp;" ","")&amp;IF('台帳_記入例'!$W$27=$A8,'台帳_記入例'!$A$27&amp;" ","")&amp;IF('台帳_記入例'!$W$28=$A8,'台帳_記入例'!$A$28&amp;" ","")&amp;IF('台帳_記入例'!$W$29=$A8,'台帳_記入例'!$A$29&amp;" ","")&amp;IF('台帳_記入例'!$W$30=$A8,'台帳_記入例'!$A$30&amp;" ","")&amp;IF('台帳_記入例'!$W$31=$A8,'台帳_記入例'!$A$31&amp;" ","")&amp;IF('台帳_記入例'!$W$32=$A8,'台帳_記入例'!$A$32&amp;" ","")&amp;IF('台帳_記入例'!$W$33=$A8,'台帳_記入例'!$A$33&amp;" ","")&amp;IF('台帳_記入例'!$W$34=$A8,'台帳_記入例'!$A$34&amp;" ","")&amp;IF('台帳_記入例'!$W$35=$A8,'台帳_記入例'!$A$35&amp;" ","")&amp;IF('台帳_記入例'!$W$36=$A8,'台帳_記入例'!$A$36&amp;" ","")&amp;IF('台帳_記入例'!$W$37=$A8,'台帳_記入例'!$A$37&amp;" ","")&amp;IF('台帳_記入例'!$W$38=$A8,'台帳_記入例'!$A$38&amp;" ","")&amp;IF('台帳_記入例'!$W$39=$A8,'台帳_記入例'!$A$39&amp;" ","")&amp;IF('台帳_記入例'!$W$40=$A8,'台帳_記入例'!$A$40&amp;" ","")&amp;IF('台帳_記入例'!$W$41=$A8,'台帳_記入例'!$A$41&amp;" ","")&amp;IF('台帳_記入例'!$W$42=$A8,'台帳_記入例'!$A$42&amp;" ","")&amp;IF('台帳_記入例'!$W$43=$A8,'台帳_記入例'!$A$43&amp;" ","")&amp;IF('台帳_記入例'!$W$44=$A8,'台帳_記入例'!$A$44&amp;" ","")&amp;IF('台帳_記入例'!$W$45=$A8,'台帳_記入例'!$A$45&amp;" ","")&amp;IF('台帳_記入例'!$W$46=$A8,'台帳_記入例'!$A$46&amp;" ","")&amp;IF('台帳_記入例'!$W$47=$A8,'台帳_記入例'!$A$47&amp;" ","")&amp;IF('台帳_記入例'!$W$48=$A8,'台帳_記入例'!$A$48&amp;" ","")&amp;IF('台帳_記入例'!$W$49=$A8,'台帳_記入例'!$A$49&amp;" ","")&amp;IF('台帳_記入例'!$W$50=$A8,'台帳_記入例'!$A$50&amp;" ","")&amp;IF('台帳_記入例'!$W$51=$A8,'台帳_記入例'!$A$51&amp;" ","")&amp;IF('台帳_記入例'!$W$52=$A8,'台帳_記入例'!$A$52&amp;" ","")&amp;IF('台帳_記入例'!$W$53=$A8,'台帳_記入例'!$A$53&amp;" ","")&amp;IF('台帳_記入例'!$W$54=$A8,'台帳_記入例'!$A$54&amp;" ","")&amp;IF('台帳_記入例'!$W$55=$A8,'台帳_記入例'!$A$55&amp;" ",""))</x:f>
      </x:c>
      <x:c r="E8" s="40" t="str">
        <x:f>IF(A8="","",IF(OR(B8&lt;&gt;"",C8&lt;&gt;"",D8&lt;&gt;""),"台帳で完了状態・担当を確認",""))</x:f>
      </x:c>
    </x:row>
    <x:row r="9" ht="37" customHeight="1">
      <x:c r="A9" s="60" t="n">
        <x:f>IF(MONTH(DATE(YEAR($B$3),MONTH($B$3),4))=MONTH($B$3),DATE(YEAR($B$3),MONTH($B$3),4),"")</x:f>
        <x:v>46269</x:v>
      </x:c>
      <x:c r="B9" s="40" t="str">
        <x:f>IF($A9="","",IF('台帳_記入例'!$I$6=$A9,'台帳_記入例'!$A$6&amp;" ","")&amp;IF('台帳_記入例'!$I$7=$A9,'台帳_記入例'!$A$7&amp;" ","")&amp;IF('台帳_記入例'!$I$8=$A9,'台帳_記入例'!$A$8&amp;" ","")&amp;IF('台帳_記入例'!$I$9=$A9,'台帳_記入例'!$A$9&amp;" ","")&amp;IF('台帳_記入例'!$I$10=$A9,'台帳_記入例'!$A$10&amp;" ","")&amp;IF('台帳_記入例'!$I$11=$A9,'台帳_記入例'!$A$11&amp;" ","")&amp;IF('台帳_記入例'!$I$12=$A9,'台帳_記入例'!$A$12&amp;" ","")&amp;IF('台帳_記入例'!$I$13=$A9,'台帳_記入例'!$A$13&amp;" ","")&amp;IF('台帳_記入例'!$I$14=$A9,'台帳_記入例'!$A$14&amp;" ","")&amp;IF('台帳_記入例'!$I$15=$A9,'台帳_記入例'!$A$15&amp;" ","")&amp;IF('台帳_記入例'!$I$16=$A9,'台帳_記入例'!$A$16&amp;" ","")&amp;IF('台帳_記入例'!$I$17=$A9,'台帳_記入例'!$A$17&amp;" ","")&amp;IF('台帳_記入例'!$I$18=$A9,'台帳_記入例'!$A$18&amp;" ","")&amp;IF('台帳_記入例'!$I$19=$A9,'台帳_記入例'!$A$19&amp;" ","")&amp;IF('台帳_記入例'!$I$20=$A9,'台帳_記入例'!$A$20&amp;" ","")&amp;IF('台帳_記入例'!$I$21=$A9,'台帳_記入例'!$A$21&amp;" ","")&amp;IF('台帳_記入例'!$I$22=$A9,'台帳_記入例'!$A$22&amp;" ","")&amp;IF('台帳_記入例'!$I$23=$A9,'台帳_記入例'!$A$23&amp;" ","")&amp;IF('台帳_記入例'!$I$24=$A9,'台帳_記入例'!$A$24&amp;" ","")&amp;IF('台帳_記入例'!$I$25=$A9,'台帳_記入例'!$A$25&amp;" ","")&amp;IF('台帳_記入例'!$I$26=$A9,'台帳_記入例'!$A$26&amp;" ","")&amp;IF('台帳_記入例'!$I$27=$A9,'台帳_記入例'!$A$27&amp;" ","")&amp;IF('台帳_記入例'!$I$28=$A9,'台帳_記入例'!$A$28&amp;" ","")&amp;IF('台帳_記入例'!$I$29=$A9,'台帳_記入例'!$A$29&amp;" ","")&amp;IF('台帳_記入例'!$I$30=$A9,'台帳_記入例'!$A$30&amp;" ","")&amp;IF('台帳_記入例'!$I$31=$A9,'台帳_記入例'!$A$31&amp;" ","")&amp;IF('台帳_記入例'!$I$32=$A9,'台帳_記入例'!$A$32&amp;" ","")&amp;IF('台帳_記入例'!$I$33=$A9,'台帳_記入例'!$A$33&amp;" ","")&amp;IF('台帳_記入例'!$I$34=$A9,'台帳_記入例'!$A$34&amp;" ","")&amp;IF('台帳_記入例'!$I$35=$A9,'台帳_記入例'!$A$35&amp;" ","")&amp;IF('台帳_記入例'!$I$36=$A9,'台帳_記入例'!$A$36&amp;" ","")&amp;IF('台帳_記入例'!$I$37=$A9,'台帳_記入例'!$A$37&amp;" ","")&amp;IF('台帳_記入例'!$I$38=$A9,'台帳_記入例'!$A$38&amp;" ","")&amp;IF('台帳_記入例'!$I$39=$A9,'台帳_記入例'!$A$39&amp;" ","")&amp;IF('台帳_記入例'!$I$40=$A9,'台帳_記入例'!$A$40&amp;" ","")&amp;IF('台帳_記入例'!$I$41=$A9,'台帳_記入例'!$A$41&amp;" ","")&amp;IF('台帳_記入例'!$I$42=$A9,'台帳_記入例'!$A$42&amp;" ","")&amp;IF('台帳_記入例'!$I$43=$A9,'台帳_記入例'!$A$43&amp;" ","")&amp;IF('台帳_記入例'!$I$44=$A9,'台帳_記入例'!$A$44&amp;" ","")&amp;IF('台帳_記入例'!$I$45=$A9,'台帳_記入例'!$A$45&amp;" ","")&amp;IF('台帳_記入例'!$I$46=$A9,'台帳_記入例'!$A$46&amp;" ","")&amp;IF('台帳_記入例'!$I$47=$A9,'台帳_記入例'!$A$47&amp;" ","")&amp;IF('台帳_記入例'!$I$48=$A9,'台帳_記入例'!$A$48&amp;" ","")&amp;IF('台帳_記入例'!$I$49=$A9,'台帳_記入例'!$A$49&amp;" ","")&amp;IF('台帳_記入例'!$I$50=$A9,'台帳_記入例'!$A$50&amp;" ","")&amp;IF('台帳_記入例'!$I$51=$A9,'台帳_記入例'!$A$51&amp;" ","")&amp;IF('台帳_記入例'!$I$52=$A9,'台帳_記入例'!$A$52&amp;" ","")&amp;IF('台帳_記入例'!$I$53=$A9,'台帳_記入例'!$A$53&amp;" ","")&amp;IF('台帳_記入例'!$I$54=$A9,'台帳_記入例'!$A$54&amp;" ","")&amp;IF('台帳_記入例'!$I$55=$A9,'台帳_記入例'!$A$55&amp;" ",""))</x:f>
      </x:c>
      <x:c r="C9" s="40" t="str">
        <x:f>IF($A9="","",IF('台帳_記入例'!$F$6=$A9,'台帳_記入例'!$A$6&amp;" ","")&amp;IF('台帳_記入例'!$F$7=$A9,'台帳_記入例'!$A$7&amp;" ","")&amp;IF('台帳_記入例'!$F$8=$A9,'台帳_記入例'!$A$8&amp;" ","")&amp;IF('台帳_記入例'!$F$9=$A9,'台帳_記入例'!$A$9&amp;" ","")&amp;IF('台帳_記入例'!$F$10=$A9,'台帳_記入例'!$A$10&amp;" ","")&amp;IF('台帳_記入例'!$F$11=$A9,'台帳_記入例'!$A$11&amp;" ","")&amp;IF('台帳_記入例'!$F$12=$A9,'台帳_記入例'!$A$12&amp;" ","")&amp;IF('台帳_記入例'!$F$13=$A9,'台帳_記入例'!$A$13&amp;" ","")&amp;IF('台帳_記入例'!$F$14=$A9,'台帳_記入例'!$A$14&amp;" ","")&amp;IF('台帳_記入例'!$F$15=$A9,'台帳_記入例'!$A$15&amp;" ","")&amp;IF('台帳_記入例'!$F$16=$A9,'台帳_記入例'!$A$16&amp;" ","")&amp;IF('台帳_記入例'!$F$17=$A9,'台帳_記入例'!$A$17&amp;" ","")&amp;IF('台帳_記入例'!$F$18=$A9,'台帳_記入例'!$A$18&amp;" ","")&amp;IF('台帳_記入例'!$F$19=$A9,'台帳_記入例'!$A$19&amp;" ","")&amp;IF('台帳_記入例'!$F$20=$A9,'台帳_記入例'!$A$20&amp;" ","")&amp;IF('台帳_記入例'!$F$21=$A9,'台帳_記入例'!$A$21&amp;" ","")&amp;IF('台帳_記入例'!$F$22=$A9,'台帳_記入例'!$A$22&amp;" ","")&amp;IF('台帳_記入例'!$F$23=$A9,'台帳_記入例'!$A$23&amp;" ","")&amp;IF('台帳_記入例'!$F$24=$A9,'台帳_記入例'!$A$24&amp;" ","")&amp;IF('台帳_記入例'!$F$25=$A9,'台帳_記入例'!$A$25&amp;" ","")&amp;IF('台帳_記入例'!$F$26=$A9,'台帳_記入例'!$A$26&amp;" ","")&amp;IF('台帳_記入例'!$F$27=$A9,'台帳_記入例'!$A$27&amp;" ","")&amp;IF('台帳_記入例'!$F$28=$A9,'台帳_記入例'!$A$28&amp;" ","")&amp;IF('台帳_記入例'!$F$29=$A9,'台帳_記入例'!$A$29&amp;" ","")&amp;IF('台帳_記入例'!$F$30=$A9,'台帳_記入例'!$A$30&amp;" ","")&amp;IF('台帳_記入例'!$F$31=$A9,'台帳_記入例'!$A$31&amp;" ","")&amp;IF('台帳_記入例'!$F$32=$A9,'台帳_記入例'!$A$32&amp;" ","")&amp;IF('台帳_記入例'!$F$33=$A9,'台帳_記入例'!$A$33&amp;" ","")&amp;IF('台帳_記入例'!$F$34=$A9,'台帳_記入例'!$A$34&amp;" ","")&amp;IF('台帳_記入例'!$F$35=$A9,'台帳_記入例'!$A$35&amp;" ","")&amp;IF('台帳_記入例'!$F$36=$A9,'台帳_記入例'!$A$36&amp;" ","")&amp;IF('台帳_記入例'!$F$37=$A9,'台帳_記入例'!$A$37&amp;" ","")&amp;IF('台帳_記入例'!$F$38=$A9,'台帳_記入例'!$A$38&amp;" ","")&amp;IF('台帳_記入例'!$F$39=$A9,'台帳_記入例'!$A$39&amp;" ","")&amp;IF('台帳_記入例'!$F$40=$A9,'台帳_記入例'!$A$40&amp;" ","")&amp;IF('台帳_記入例'!$F$41=$A9,'台帳_記入例'!$A$41&amp;" ","")&amp;IF('台帳_記入例'!$F$42=$A9,'台帳_記入例'!$A$42&amp;" ","")&amp;IF('台帳_記入例'!$F$43=$A9,'台帳_記入例'!$A$43&amp;" ","")&amp;IF('台帳_記入例'!$F$44=$A9,'台帳_記入例'!$A$44&amp;" ","")&amp;IF('台帳_記入例'!$F$45=$A9,'台帳_記入例'!$A$45&amp;" ","")&amp;IF('台帳_記入例'!$F$46=$A9,'台帳_記入例'!$A$46&amp;" ","")&amp;IF('台帳_記入例'!$F$47=$A9,'台帳_記入例'!$A$47&amp;" ","")&amp;IF('台帳_記入例'!$F$48=$A9,'台帳_記入例'!$A$48&amp;" ","")&amp;IF('台帳_記入例'!$F$49=$A9,'台帳_記入例'!$A$49&amp;" ","")&amp;IF('台帳_記入例'!$F$50=$A9,'台帳_記入例'!$A$50&amp;" ","")&amp;IF('台帳_記入例'!$F$51=$A9,'台帳_記入例'!$A$51&amp;" ","")&amp;IF('台帳_記入例'!$F$52=$A9,'台帳_記入例'!$A$52&amp;" ","")&amp;IF('台帳_記入例'!$F$53=$A9,'台帳_記入例'!$A$53&amp;" ","")&amp;IF('台帳_記入例'!$F$54=$A9,'台帳_記入例'!$A$54&amp;" ","")&amp;IF('台帳_記入例'!$F$55=$A9,'台帳_記入例'!$A$55&amp;" ",""))</x:f>
      </x:c>
      <x:c r="D9" s="40" t="str">
        <x:f>IF($A9="","",IF('台帳_記入例'!$W$6=$A9,'台帳_記入例'!$A$6&amp;" ","")&amp;IF('台帳_記入例'!$W$7=$A9,'台帳_記入例'!$A$7&amp;" ","")&amp;IF('台帳_記入例'!$W$8=$A9,'台帳_記入例'!$A$8&amp;" ","")&amp;IF('台帳_記入例'!$W$9=$A9,'台帳_記入例'!$A$9&amp;" ","")&amp;IF('台帳_記入例'!$W$10=$A9,'台帳_記入例'!$A$10&amp;" ","")&amp;IF('台帳_記入例'!$W$11=$A9,'台帳_記入例'!$A$11&amp;" ","")&amp;IF('台帳_記入例'!$W$12=$A9,'台帳_記入例'!$A$12&amp;" ","")&amp;IF('台帳_記入例'!$W$13=$A9,'台帳_記入例'!$A$13&amp;" ","")&amp;IF('台帳_記入例'!$W$14=$A9,'台帳_記入例'!$A$14&amp;" ","")&amp;IF('台帳_記入例'!$W$15=$A9,'台帳_記入例'!$A$15&amp;" ","")&amp;IF('台帳_記入例'!$W$16=$A9,'台帳_記入例'!$A$16&amp;" ","")&amp;IF('台帳_記入例'!$W$17=$A9,'台帳_記入例'!$A$17&amp;" ","")&amp;IF('台帳_記入例'!$W$18=$A9,'台帳_記入例'!$A$18&amp;" ","")&amp;IF('台帳_記入例'!$W$19=$A9,'台帳_記入例'!$A$19&amp;" ","")&amp;IF('台帳_記入例'!$W$20=$A9,'台帳_記入例'!$A$20&amp;" ","")&amp;IF('台帳_記入例'!$W$21=$A9,'台帳_記入例'!$A$21&amp;" ","")&amp;IF('台帳_記入例'!$W$22=$A9,'台帳_記入例'!$A$22&amp;" ","")&amp;IF('台帳_記入例'!$W$23=$A9,'台帳_記入例'!$A$23&amp;" ","")&amp;IF('台帳_記入例'!$W$24=$A9,'台帳_記入例'!$A$24&amp;" ","")&amp;IF('台帳_記入例'!$W$25=$A9,'台帳_記入例'!$A$25&amp;" ","")&amp;IF('台帳_記入例'!$W$26=$A9,'台帳_記入例'!$A$26&amp;" ","")&amp;IF('台帳_記入例'!$W$27=$A9,'台帳_記入例'!$A$27&amp;" ","")&amp;IF('台帳_記入例'!$W$28=$A9,'台帳_記入例'!$A$28&amp;" ","")&amp;IF('台帳_記入例'!$W$29=$A9,'台帳_記入例'!$A$29&amp;" ","")&amp;IF('台帳_記入例'!$W$30=$A9,'台帳_記入例'!$A$30&amp;" ","")&amp;IF('台帳_記入例'!$W$31=$A9,'台帳_記入例'!$A$31&amp;" ","")&amp;IF('台帳_記入例'!$W$32=$A9,'台帳_記入例'!$A$32&amp;" ","")&amp;IF('台帳_記入例'!$W$33=$A9,'台帳_記入例'!$A$33&amp;" ","")&amp;IF('台帳_記入例'!$W$34=$A9,'台帳_記入例'!$A$34&amp;" ","")&amp;IF('台帳_記入例'!$W$35=$A9,'台帳_記入例'!$A$35&amp;" ","")&amp;IF('台帳_記入例'!$W$36=$A9,'台帳_記入例'!$A$36&amp;" ","")&amp;IF('台帳_記入例'!$W$37=$A9,'台帳_記入例'!$A$37&amp;" ","")&amp;IF('台帳_記入例'!$W$38=$A9,'台帳_記入例'!$A$38&amp;" ","")&amp;IF('台帳_記入例'!$W$39=$A9,'台帳_記入例'!$A$39&amp;" ","")&amp;IF('台帳_記入例'!$W$40=$A9,'台帳_記入例'!$A$40&amp;" ","")&amp;IF('台帳_記入例'!$W$41=$A9,'台帳_記入例'!$A$41&amp;" ","")&amp;IF('台帳_記入例'!$W$42=$A9,'台帳_記入例'!$A$42&amp;" ","")&amp;IF('台帳_記入例'!$W$43=$A9,'台帳_記入例'!$A$43&amp;" ","")&amp;IF('台帳_記入例'!$W$44=$A9,'台帳_記入例'!$A$44&amp;" ","")&amp;IF('台帳_記入例'!$W$45=$A9,'台帳_記入例'!$A$45&amp;" ","")&amp;IF('台帳_記入例'!$W$46=$A9,'台帳_記入例'!$A$46&amp;" ","")&amp;IF('台帳_記入例'!$W$47=$A9,'台帳_記入例'!$A$47&amp;" ","")&amp;IF('台帳_記入例'!$W$48=$A9,'台帳_記入例'!$A$48&amp;" ","")&amp;IF('台帳_記入例'!$W$49=$A9,'台帳_記入例'!$A$49&amp;" ","")&amp;IF('台帳_記入例'!$W$50=$A9,'台帳_記入例'!$A$50&amp;" ","")&amp;IF('台帳_記入例'!$W$51=$A9,'台帳_記入例'!$A$51&amp;" ","")&amp;IF('台帳_記入例'!$W$52=$A9,'台帳_記入例'!$A$52&amp;" ","")&amp;IF('台帳_記入例'!$W$53=$A9,'台帳_記入例'!$A$53&amp;" ","")&amp;IF('台帳_記入例'!$W$54=$A9,'台帳_記入例'!$A$54&amp;" ","")&amp;IF('台帳_記入例'!$W$55=$A9,'台帳_記入例'!$A$55&amp;" ",""))</x:f>
      </x:c>
      <x:c r="E9" s="40" t="str">
        <x:f>IF(A9="","",IF(OR(B9&lt;&gt;"",C9&lt;&gt;"",D9&lt;&gt;""),"台帳で完了状態・担当を確認",""))</x:f>
      </x:c>
    </x:row>
    <x:row r="10" ht="37" customHeight="1">
      <x:c r="A10" s="60" t="n">
        <x:f>IF(MONTH(DATE(YEAR($B$3),MONTH($B$3),5))=MONTH($B$3),DATE(YEAR($B$3),MONTH($B$3),5),"")</x:f>
        <x:v>46270</x:v>
      </x:c>
      <x:c r="B10" s="40" t="str">
        <x:f>IF($A10="","",IF('台帳_記入例'!$I$6=$A10,'台帳_記入例'!$A$6&amp;" ","")&amp;IF('台帳_記入例'!$I$7=$A10,'台帳_記入例'!$A$7&amp;" ","")&amp;IF('台帳_記入例'!$I$8=$A10,'台帳_記入例'!$A$8&amp;" ","")&amp;IF('台帳_記入例'!$I$9=$A10,'台帳_記入例'!$A$9&amp;" ","")&amp;IF('台帳_記入例'!$I$10=$A10,'台帳_記入例'!$A$10&amp;" ","")&amp;IF('台帳_記入例'!$I$11=$A10,'台帳_記入例'!$A$11&amp;" ","")&amp;IF('台帳_記入例'!$I$12=$A10,'台帳_記入例'!$A$12&amp;" ","")&amp;IF('台帳_記入例'!$I$13=$A10,'台帳_記入例'!$A$13&amp;" ","")&amp;IF('台帳_記入例'!$I$14=$A10,'台帳_記入例'!$A$14&amp;" ","")&amp;IF('台帳_記入例'!$I$15=$A10,'台帳_記入例'!$A$15&amp;" ","")&amp;IF('台帳_記入例'!$I$16=$A10,'台帳_記入例'!$A$16&amp;" ","")&amp;IF('台帳_記入例'!$I$17=$A10,'台帳_記入例'!$A$17&amp;" ","")&amp;IF('台帳_記入例'!$I$18=$A10,'台帳_記入例'!$A$18&amp;" ","")&amp;IF('台帳_記入例'!$I$19=$A10,'台帳_記入例'!$A$19&amp;" ","")&amp;IF('台帳_記入例'!$I$20=$A10,'台帳_記入例'!$A$20&amp;" ","")&amp;IF('台帳_記入例'!$I$21=$A10,'台帳_記入例'!$A$21&amp;" ","")&amp;IF('台帳_記入例'!$I$22=$A10,'台帳_記入例'!$A$22&amp;" ","")&amp;IF('台帳_記入例'!$I$23=$A10,'台帳_記入例'!$A$23&amp;" ","")&amp;IF('台帳_記入例'!$I$24=$A10,'台帳_記入例'!$A$24&amp;" ","")&amp;IF('台帳_記入例'!$I$25=$A10,'台帳_記入例'!$A$25&amp;" ","")&amp;IF('台帳_記入例'!$I$26=$A10,'台帳_記入例'!$A$26&amp;" ","")&amp;IF('台帳_記入例'!$I$27=$A10,'台帳_記入例'!$A$27&amp;" ","")&amp;IF('台帳_記入例'!$I$28=$A10,'台帳_記入例'!$A$28&amp;" ","")&amp;IF('台帳_記入例'!$I$29=$A10,'台帳_記入例'!$A$29&amp;" ","")&amp;IF('台帳_記入例'!$I$30=$A10,'台帳_記入例'!$A$30&amp;" ","")&amp;IF('台帳_記入例'!$I$31=$A10,'台帳_記入例'!$A$31&amp;" ","")&amp;IF('台帳_記入例'!$I$32=$A10,'台帳_記入例'!$A$32&amp;" ","")&amp;IF('台帳_記入例'!$I$33=$A10,'台帳_記入例'!$A$33&amp;" ","")&amp;IF('台帳_記入例'!$I$34=$A10,'台帳_記入例'!$A$34&amp;" ","")&amp;IF('台帳_記入例'!$I$35=$A10,'台帳_記入例'!$A$35&amp;" ","")&amp;IF('台帳_記入例'!$I$36=$A10,'台帳_記入例'!$A$36&amp;" ","")&amp;IF('台帳_記入例'!$I$37=$A10,'台帳_記入例'!$A$37&amp;" ","")&amp;IF('台帳_記入例'!$I$38=$A10,'台帳_記入例'!$A$38&amp;" ","")&amp;IF('台帳_記入例'!$I$39=$A10,'台帳_記入例'!$A$39&amp;" ","")&amp;IF('台帳_記入例'!$I$40=$A10,'台帳_記入例'!$A$40&amp;" ","")&amp;IF('台帳_記入例'!$I$41=$A10,'台帳_記入例'!$A$41&amp;" ","")&amp;IF('台帳_記入例'!$I$42=$A10,'台帳_記入例'!$A$42&amp;" ","")&amp;IF('台帳_記入例'!$I$43=$A10,'台帳_記入例'!$A$43&amp;" ","")&amp;IF('台帳_記入例'!$I$44=$A10,'台帳_記入例'!$A$44&amp;" ","")&amp;IF('台帳_記入例'!$I$45=$A10,'台帳_記入例'!$A$45&amp;" ","")&amp;IF('台帳_記入例'!$I$46=$A10,'台帳_記入例'!$A$46&amp;" ","")&amp;IF('台帳_記入例'!$I$47=$A10,'台帳_記入例'!$A$47&amp;" ","")&amp;IF('台帳_記入例'!$I$48=$A10,'台帳_記入例'!$A$48&amp;" ","")&amp;IF('台帳_記入例'!$I$49=$A10,'台帳_記入例'!$A$49&amp;" ","")&amp;IF('台帳_記入例'!$I$50=$A10,'台帳_記入例'!$A$50&amp;" ","")&amp;IF('台帳_記入例'!$I$51=$A10,'台帳_記入例'!$A$51&amp;" ","")&amp;IF('台帳_記入例'!$I$52=$A10,'台帳_記入例'!$A$52&amp;" ","")&amp;IF('台帳_記入例'!$I$53=$A10,'台帳_記入例'!$A$53&amp;" ","")&amp;IF('台帳_記入例'!$I$54=$A10,'台帳_記入例'!$A$54&amp;" ","")&amp;IF('台帳_記入例'!$I$55=$A10,'台帳_記入例'!$A$55&amp;" ",""))</x:f>
      </x:c>
      <x:c r="C10" s="40" t="str">
        <x:f>IF($A10="","",IF('台帳_記入例'!$F$6=$A10,'台帳_記入例'!$A$6&amp;" ","")&amp;IF('台帳_記入例'!$F$7=$A10,'台帳_記入例'!$A$7&amp;" ","")&amp;IF('台帳_記入例'!$F$8=$A10,'台帳_記入例'!$A$8&amp;" ","")&amp;IF('台帳_記入例'!$F$9=$A10,'台帳_記入例'!$A$9&amp;" ","")&amp;IF('台帳_記入例'!$F$10=$A10,'台帳_記入例'!$A$10&amp;" ","")&amp;IF('台帳_記入例'!$F$11=$A10,'台帳_記入例'!$A$11&amp;" ","")&amp;IF('台帳_記入例'!$F$12=$A10,'台帳_記入例'!$A$12&amp;" ","")&amp;IF('台帳_記入例'!$F$13=$A10,'台帳_記入例'!$A$13&amp;" ","")&amp;IF('台帳_記入例'!$F$14=$A10,'台帳_記入例'!$A$14&amp;" ","")&amp;IF('台帳_記入例'!$F$15=$A10,'台帳_記入例'!$A$15&amp;" ","")&amp;IF('台帳_記入例'!$F$16=$A10,'台帳_記入例'!$A$16&amp;" ","")&amp;IF('台帳_記入例'!$F$17=$A10,'台帳_記入例'!$A$17&amp;" ","")&amp;IF('台帳_記入例'!$F$18=$A10,'台帳_記入例'!$A$18&amp;" ","")&amp;IF('台帳_記入例'!$F$19=$A10,'台帳_記入例'!$A$19&amp;" ","")&amp;IF('台帳_記入例'!$F$20=$A10,'台帳_記入例'!$A$20&amp;" ","")&amp;IF('台帳_記入例'!$F$21=$A10,'台帳_記入例'!$A$21&amp;" ","")&amp;IF('台帳_記入例'!$F$22=$A10,'台帳_記入例'!$A$22&amp;" ","")&amp;IF('台帳_記入例'!$F$23=$A10,'台帳_記入例'!$A$23&amp;" ","")&amp;IF('台帳_記入例'!$F$24=$A10,'台帳_記入例'!$A$24&amp;" ","")&amp;IF('台帳_記入例'!$F$25=$A10,'台帳_記入例'!$A$25&amp;" ","")&amp;IF('台帳_記入例'!$F$26=$A10,'台帳_記入例'!$A$26&amp;" ","")&amp;IF('台帳_記入例'!$F$27=$A10,'台帳_記入例'!$A$27&amp;" ","")&amp;IF('台帳_記入例'!$F$28=$A10,'台帳_記入例'!$A$28&amp;" ","")&amp;IF('台帳_記入例'!$F$29=$A10,'台帳_記入例'!$A$29&amp;" ","")&amp;IF('台帳_記入例'!$F$30=$A10,'台帳_記入例'!$A$30&amp;" ","")&amp;IF('台帳_記入例'!$F$31=$A10,'台帳_記入例'!$A$31&amp;" ","")&amp;IF('台帳_記入例'!$F$32=$A10,'台帳_記入例'!$A$32&amp;" ","")&amp;IF('台帳_記入例'!$F$33=$A10,'台帳_記入例'!$A$33&amp;" ","")&amp;IF('台帳_記入例'!$F$34=$A10,'台帳_記入例'!$A$34&amp;" ","")&amp;IF('台帳_記入例'!$F$35=$A10,'台帳_記入例'!$A$35&amp;" ","")&amp;IF('台帳_記入例'!$F$36=$A10,'台帳_記入例'!$A$36&amp;" ","")&amp;IF('台帳_記入例'!$F$37=$A10,'台帳_記入例'!$A$37&amp;" ","")&amp;IF('台帳_記入例'!$F$38=$A10,'台帳_記入例'!$A$38&amp;" ","")&amp;IF('台帳_記入例'!$F$39=$A10,'台帳_記入例'!$A$39&amp;" ","")&amp;IF('台帳_記入例'!$F$40=$A10,'台帳_記入例'!$A$40&amp;" ","")&amp;IF('台帳_記入例'!$F$41=$A10,'台帳_記入例'!$A$41&amp;" ","")&amp;IF('台帳_記入例'!$F$42=$A10,'台帳_記入例'!$A$42&amp;" ","")&amp;IF('台帳_記入例'!$F$43=$A10,'台帳_記入例'!$A$43&amp;" ","")&amp;IF('台帳_記入例'!$F$44=$A10,'台帳_記入例'!$A$44&amp;" ","")&amp;IF('台帳_記入例'!$F$45=$A10,'台帳_記入例'!$A$45&amp;" ","")&amp;IF('台帳_記入例'!$F$46=$A10,'台帳_記入例'!$A$46&amp;" ","")&amp;IF('台帳_記入例'!$F$47=$A10,'台帳_記入例'!$A$47&amp;" ","")&amp;IF('台帳_記入例'!$F$48=$A10,'台帳_記入例'!$A$48&amp;" ","")&amp;IF('台帳_記入例'!$F$49=$A10,'台帳_記入例'!$A$49&amp;" ","")&amp;IF('台帳_記入例'!$F$50=$A10,'台帳_記入例'!$A$50&amp;" ","")&amp;IF('台帳_記入例'!$F$51=$A10,'台帳_記入例'!$A$51&amp;" ","")&amp;IF('台帳_記入例'!$F$52=$A10,'台帳_記入例'!$A$52&amp;" ","")&amp;IF('台帳_記入例'!$F$53=$A10,'台帳_記入例'!$A$53&amp;" ","")&amp;IF('台帳_記入例'!$F$54=$A10,'台帳_記入例'!$A$54&amp;" ","")&amp;IF('台帳_記入例'!$F$55=$A10,'台帳_記入例'!$A$55&amp;" ",""))</x:f>
      </x:c>
      <x:c r="D10" s="40" t="str">
        <x:f>IF($A10="","",IF('台帳_記入例'!$W$6=$A10,'台帳_記入例'!$A$6&amp;" ","")&amp;IF('台帳_記入例'!$W$7=$A10,'台帳_記入例'!$A$7&amp;" ","")&amp;IF('台帳_記入例'!$W$8=$A10,'台帳_記入例'!$A$8&amp;" ","")&amp;IF('台帳_記入例'!$W$9=$A10,'台帳_記入例'!$A$9&amp;" ","")&amp;IF('台帳_記入例'!$W$10=$A10,'台帳_記入例'!$A$10&amp;" ","")&amp;IF('台帳_記入例'!$W$11=$A10,'台帳_記入例'!$A$11&amp;" ","")&amp;IF('台帳_記入例'!$W$12=$A10,'台帳_記入例'!$A$12&amp;" ","")&amp;IF('台帳_記入例'!$W$13=$A10,'台帳_記入例'!$A$13&amp;" ","")&amp;IF('台帳_記入例'!$W$14=$A10,'台帳_記入例'!$A$14&amp;" ","")&amp;IF('台帳_記入例'!$W$15=$A10,'台帳_記入例'!$A$15&amp;" ","")&amp;IF('台帳_記入例'!$W$16=$A10,'台帳_記入例'!$A$16&amp;" ","")&amp;IF('台帳_記入例'!$W$17=$A10,'台帳_記入例'!$A$17&amp;" ","")&amp;IF('台帳_記入例'!$W$18=$A10,'台帳_記入例'!$A$18&amp;" ","")&amp;IF('台帳_記入例'!$W$19=$A10,'台帳_記入例'!$A$19&amp;" ","")&amp;IF('台帳_記入例'!$W$20=$A10,'台帳_記入例'!$A$20&amp;" ","")&amp;IF('台帳_記入例'!$W$21=$A10,'台帳_記入例'!$A$21&amp;" ","")&amp;IF('台帳_記入例'!$W$22=$A10,'台帳_記入例'!$A$22&amp;" ","")&amp;IF('台帳_記入例'!$W$23=$A10,'台帳_記入例'!$A$23&amp;" ","")&amp;IF('台帳_記入例'!$W$24=$A10,'台帳_記入例'!$A$24&amp;" ","")&amp;IF('台帳_記入例'!$W$25=$A10,'台帳_記入例'!$A$25&amp;" ","")&amp;IF('台帳_記入例'!$W$26=$A10,'台帳_記入例'!$A$26&amp;" ","")&amp;IF('台帳_記入例'!$W$27=$A10,'台帳_記入例'!$A$27&amp;" ","")&amp;IF('台帳_記入例'!$W$28=$A10,'台帳_記入例'!$A$28&amp;" ","")&amp;IF('台帳_記入例'!$W$29=$A10,'台帳_記入例'!$A$29&amp;" ","")&amp;IF('台帳_記入例'!$W$30=$A10,'台帳_記入例'!$A$30&amp;" ","")&amp;IF('台帳_記入例'!$W$31=$A10,'台帳_記入例'!$A$31&amp;" ","")&amp;IF('台帳_記入例'!$W$32=$A10,'台帳_記入例'!$A$32&amp;" ","")&amp;IF('台帳_記入例'!$W$33=$A10,'台帳_記入例'!$A$33&amp;" ","")&amp;IF('台帳_記入例'!$W$34=$A10,'台帳_記入例'!$A$34&amp;" ","")&amp;IF('台帳_記入例'!$W$35=$A10,'台帳_記入例'!$A$35&amp;" ","")&amp;IF('台帳_記入例'!$W$36=$A10,'台帳_記入例'!$A$36&amp;" ","")&amp;IF('台帳_記入例'!$W$37=$A10,'台帳_記入例'!$A$37&amp;" ","")&amp;IF('台帳_記入例'!$W$38=$A10,'台帳_記入例'!$A$38&amp;" ","")&amp;IF('台帳_記入例'!$W$39=$A10,'台帳_記入例'!$A$39&amp;" ","")&amp;IF('台帳_記入例'!$W$40=$A10,'台帳_記入例'!$A$40&amp;" ","")&amp;IF('台帳_記入例'!$W$41=$A10,'台帳_記入例'!$A$41&amp;" ","")&amp;IF('台帳_記入例'!$W$42=$A10,'台帳_記入例'!$A$42&amp;" ","")&amp;IF('台帳_記入例'!$W$43=$A10,'台帳_記入例'!$A$43&amp;" ","")&amp;IF('台帳_記入例'!$W$44=$A10,'台帳_記入例'!$A$44&amp;" ","")&amp;IF('台帳_記入例'!$W$45=$A10,'台帳_記入例'!$A$45&amp;" ","")&amp;IF('台帳_記入例'!$W$46=$A10,'台帳_記入例'!$A$46&amp;" ","")&amp;IF('台帳_記入例'!$W$47=$A10,'台帳_記入例'!$A$47&amp;" ","")&amp;IF('台帳_記入例'!$W$48=$A10,'台帳_記入例'!$A$48&amp;" ","")&amp;IF('台帳_記入例'!$W$49=$A10,'台帳_記入例'!$A$49&amp;" ","")&amp;IF('台帳_記入例'!$W$50=$A10,'台帳_記入例'!$A$50&amp;" ","")&amp;IF('台帳_記入例'!$W$51=$A10,'台帳_記入例'!$A$51&amp;" ","")&amp;IF('台帳_記入例'!$W$52=$A10,'台帳_記入例'!$A$52&amp;" ","")&amp;IF('台帳_記入例'!$W$53=$A10,'台帳_記入例'!$A$53&amp;" ","")&amp;IF('台帳_記入例'!$W$54=$A10,'台帳_記入例'!$A$54&amp;" ","")&amp;IF('台帳_記入例'!$W$55=$A10,'台帳_記入例'!$A$55&amp;" ",""))</x:f>
      </x:c>
      <x:c r="E10" s="40" t="str">
        <x:f>IF(A10="","",IF(OR(B10&lt;&gt;"",C10&lt;&gt;"",D10&lt;&gt;""),"台帳で完了状態・担当を確認",""))</x:f>
      </x:c>
    </x:row>
    <x:row r="11" ht="37" customHeight="1">
      <x:c r="A11" s="60" t="n">
        <x:f>IF(MONTH(DATE(YEAR($B$3),MONTH($B$3),6))=MONTH($B$3),DATE(YEAR($B$3),MONTH($B$3),6),"")</x:f>
        <x:v>46271</x:v>
      </x:c>
      <x:c r="B11" s="40" t="str">
        <x:f>IF($A11="","",IF('台帳_記入例'!$I$6=$A11,'台帳_記入例'!$A$6&amp;" ","")&amp;IF('台帳_記入例'!$I$7=$A11,'台帳_記入例'!$A$7&amp;" ","")&amp;IF('台帳_記入例'!$I$8=$A11,'台帳_記入例'!$A$8&amp;" ","")&amp;IF('台帳_記入例'!$I$9=$A11,'台帳_記入例'!$A$9&amp;" ","")&amp;IF('台帳_記入例'!$I$10=$A11,'台帳_記入例'!$A$10&amp;" ","")&amp;IF('台帳_記入例'!$I$11=$A11,'台帳_記入例'!$A$11&amp;" ","")&amp;IF('台帳_記入例'!$I$12=$A11,'台帳_記入例'!$A$12&amp;" ","")&amp;IF('台帳_記入例'!$I$13=$A11,'台帳_記入例'!$A$13&amp;" ","")&amp;IF('台帳_記入例'!$I$14=$A11,'台帳_記入例'!$A$14&amp;" ","")&amp;IF('台帳_記入例'!$I$15=$A11,'台帳_記入例'!$A$15&amp;" ","")&amp;IF('台帳_記入例'!$I$16=$A11,'台帳_記入例'!$A$16&amp;" ","")&amp;IF('台帳_記入例'!$I$17=$A11,'台帳_記入例'!$A$17&amp;" ","")&amp;IF('台帳_記入例'!$I$18=$A11,'台帳_記入例'!$A$18&amp;" ","")&amp;IF('台帳_記入例'!$I$19=$A11,'台帳_記入例'!$A$19&amp;" ","")&amp;IF('台帳_記入例'!$I$20=$A11,'台帳_記入例'!$A$20&amp;" ","")&amp;IF('台帳_記入例'!$I$21=$A11,'台帳_記入例'!$A$21&amp;" ","")&amp;IF('台帳_記入例'!$I$22=$A11,'台帳_記入例'!$A$22&amp;" ","")&amp;IF('台帳_記入例'!$I$23=$A11,'台帳_記入例'!$A$23&amp;" ","")&amp;IF('台帳_記入例'!$I$24=$A11,'台帳_記入例'!$A$24&amp;" ","")&amp;IF('台帳_記入例'!$I$25=$A11,'台帳_記入例'!$A$25&amp;" ","")&amp;IF('台帳_記入例'!$I$26=$A11,'台帳_記入例'!$A$26&amp;" ","")&amp;IF('台帳_記入例'!$I$27=$A11,'台帳_記入例'!$A$27&amp;" ","")&amp;IF('台帳_記入例'!$I$28=$A11,'台帳_記入例'!$A$28&amp;" ","")&amp;IF('台帳_記入例'!$I$29=$A11,'台帳_記入例'!$A$29&amp;" ","")&amp;IF('台帳_記入例'!$I$30=$A11,'台帳_記入例'!$A$30&amp;" ","")&amp;IF('台帳_記入例'!$I$31=$A11,'台帳_記入例'!$A$31&amp;" ","")&amp;IF('台帳_記入例'!$I$32=$A11,'台帳_記入例'!$A$32&amp;" ","")&amp;IF('台帳_記入例'!$I$33=$A11,'台帳_記入例'!$A$33&amp;" ","")&amp;IF('台帳_記入例'!$I$34=$A11,'台帳_記入例'!$A$34&amp;" ","")&amp;IF('台帳_記入例'!$I$35=$A11,'台帳_記入例'!$A$35&amp;" ","")&amp;IF('台帳_記入例'!$I$36=$A11,'台帳_記入例'!$A$36&amp;" ","")&amp;IF('台帳_記入例'!$I$37=$A11,'台帳_記入例'!$A$37&amp;" ","")&amp;IF('台帳_記入例'!$I$38=$A11,'台帳_記入例'!$A$38&amp;" ","")&amp;IF('台帳_記入例'!$I$39=$A11,'台帳_記入例'!$A$39&amp;" ","")&amp;IF('台帳_記入例'!$I$40=$A11,'台帳_記入例'!$A$40&amp;" ","")&amp;IF('台帳_記入例'!$I$41=$A11,'台帳_記入例'!$A$41&amp;" ","")&amp;IF('台帳_記入例'!$I$42=$A11,'台帳_記入例'!$A$42&amp;" ","")&amp;IF('台帳_記入例'!$I$43=$A11,'台帳_記入例'!$A$43&amp;" ","")&amp;IF('台帳_記入例'!$I$44=$A11,'台帳_記入例'!$A$44&amp;" ","")&amp;IF('台帳_記入例'!$I$45=$A11,'台帳_記入例'!$A$45&amp;" ","")&amp;IF('台帳_記入例'!$I$46=$A11,'台帳_記入例'!$A$46&amp;" ","")&amp;IF('台帳_記入例'!$I$47=$A11,'台帳_記入例'!$A$47&amp;" ","")&amp;IF('台帳_記入例'!$I$48=$A11,'台帳_記入例'!$A$48&amp;" ","")&amp;IF('台帳_記入例'!$I$49=$A11,'台帳_記入例'!$A$49&amp;" ","")&amp;IF('台帳_記入例'!$I$50=$A11,'台帳_記入例'!$A$50&amp;" ","")&amp;IF('台帳_記入例'!$I$51=$A11,'台帳_記入例'!$A$51&amp;" ","")&amp;IF('台帳_記入例'!$I$52=$A11,'台帳_記入例'!$A$52&amp;" ","")&amp;IF('台帳_記入例'!$I$53=$A11,'台帳_記入例'!$A$53&amp;" ","")&amp;IF('台帳_記入例'!$I$54=$A11,'台帳_記入例'!$A$54&amp;" ","")&amp;IF('台帳_記入例'!$I$55=$A11,'台帳_記入例'!$A$55&amp;" ",""))</x:f>
      </x:c>
      <x:c r="C11" s="40" t="str">
        <x:f>IF($A11="","",IF('台帳_記入例'!$F$6=$A11,'台帳_記入例'!$A$6&amp;" ","")&amp;IF('台帳_記入例'!$F$7=$A11,'台帳_記入例'!$A$7&amp;" ","")&amp;IF('台帳_記入例'!$F$8=$A11,'台帳_記入例'!$A$8&amp;" ","")&amp;IF('台帳_記入例'!$F$9=$A11,'台帳_記入例'!$A$9&amp;" ","")&amp;IF('台帳_記入例'!$F$10=$A11,'台帳_記入例'!$A$10&amp;" ","")&amp;IF('台帳_記入例'!$F$11=$A11,'台帳_記入例'!$A$11&amp;" ","")&amp;IF('台帳_記入例'!$F$12=$A11,'台帳_記入例'!$A$12&amp;" ","")&amp;IF('台帳_記入例'!$F$13=$A11,'台帳_記入例'!$A$13&amp;" ","")&amp;IF('台帳_記入例'!$F$14=$A11,'台帳_記入例'!$A$14&amp;" ","")&amp;IF('台帳_記入例'!$F$15=$A11,'台帳_記入例'!$A$15&amp;" ","")&amp;IF('台帳_記入例'!$F$16=$A11,'台帳_記入例'!$A$16&amp;" ","")&amp;IF('台帳_記入例'!$F$17=$A11,'台帳_記入例'!$A$17&amp;" ","")&amp;IF('台帳_記入例'!$F$18=$A11,'台帳_記入例'!$A$18&amp;" ","")&amp;IF('台帳_記入例'!$F$19=$A11,'台帳_記入例'!$A$19&amp;" ","")&amp;IF('台帳_記入例'!$F$20=$A11,'台帳_記入例'!$A$20&amp;" ","")&amp;IF('台帳_記入例'!$F$21=$A11,'台帳_記入例'!$A$21&amp;" ","")&amp;IF('台帳_記入例'!$F$22=$A11,'台帳_記入例'!$A$22&amp;" ","")&amp;IF('台帳_記入例'!$F$23=$A11,'台帳_記入例'!$A$23&amp;" ","")&amp;IF('台帳_記入例'!$F$24=$A11,'台帳_記入例'!$A$24&amp;" ","")&amp;IF('台帳_記入例'!$F$25=$A11,'台帳_記入例'!$A$25&amp;" ","")&amp;IF('台帳_記入例'!$F$26=$A11,'台帳_記入例'!$A$26&amp;" ","")&amp;IF('台帳_記入例'!$F$27=$A11,'台帳_記入例'!$A$27&amp;" ","")&amp;IF('台帳_記入例'!$F$28=$A11,'台帳_記入例'!$A$28&amp;" ","")&amp;IF('台帳_記入例'!$F$29=$A11,'台帳_記入例'!$A$29&amp;" ","")&amp;IF('台帳_記入例'!$F$30=$A11,'台帳_記入例'!$A$30&amp;" ","")&amp;IF('台帳_記入例'!$F$31=$A11,'台帳_記入例'!$A$31&amp;" ","")&amp;IF('台帳_記入例'!$F$32=$A11,'台帳_記入例'!$A$32&amp;" ","")&amp;IF('台帳_記入例'!$F$33=$A11,'台帳_記入例'!$A$33&amp;" ","")&amp;IF('台帳_記入例'!$F$34=$A11,'台帳_記入例'!$A$34&amp;" ","")&amp;IF('台帳_記入例'!$F$35=$A11,'台帳_記入例'!$A$35&amp;" ","")&amp;IF('台帳_記入例'!$F$36=$A11,'台帳_記入例'!$A$36&amp;" ","")&amp;IF('台帳_記入例'!$F$37=$A11,'台帳_記入例'!$A$37&amp;" ","")&amp;IF('台帳_記入例'!$F$38=$A11,'台帳_記入例'!$A$38&amp;" ","")&amp;IF('台帳_記入例'!$F$39=$A11,'台帳_記入例'!$A$39&amp;" ","")&amp;IF('台帳_記入例'!$F$40=$A11,'台帳_記入例'!$A$40&amp;" ","")&amp;IF('台帳_記入例'!$F$41=$A11,'台帳_記入例'!$A$41&amp;" ","")&amp;IF('台帳_記入例'!$F$42=$A11,'台帳_記入例'!$A$42&amp;" ","")&amp;IF('台帳_記入例'!$F$43=$A11,'台帳_記入例'!$A$43&amp;" ","")&amp;IF('台帳_記入例'!$F$44=$A11,'台帳_記入例'!$A$44&amp;" ","")&amp;IF('台帳_記入例'!$F$45=$A11,'台帳_記入例'!$A$45&amp;" ","")&amp;IF('台帳_記入例'!$F$46=$A11,'台帳_記入例'!$A$46&amp;" ","")&amp;IF('台帳_記入例'!$F$47=$A11,'台帳_記入例'!$A$47&amp;" ","")&amp;IF('台帳_記入例'!$F$48=$A11,'台帳_記入例'!$A$48&amp;" ","")&amp;IF('台帳_記入例'!$F$49=$A11,'台帳_記入例'!$A$49&amp;" ","")&amp;IF('台帳_記入例'!$F$50=$A11,'台帳_記入例'!$A$50&amp;" ","")&amp;IF('台帳_記入例'!$F$51=$A11,'台帳_記入例'!$A$51&amp;" ","")&amp;IF('台帳_記入例'!$F$52=$A11,'台帳_記入例'!$A$52&amp;" ","")&amp;IF('台帳_記入例'!$F$53=$A11,'台帳_記入例'!$A$53&amp;" ","")&amp;IF('台帳_記入例'!$F$54=$A11,'台帳_記入例'!$A$54&amp;" ","")&amp;IF('台帳_記入例'!$F$55=$A11,'台帳_記入例'!$A$55&amp;" ",""))</x:f>
      </x:c>
      <x:c r="D11" s="40" t="str">
        <x:f>IF($A11="","",IF('台帳_記入例'!$W$6=$A11,'台帳_記入例'!$A$6&amp;" ","")&amp;IF('台帳_記入例'!$W$7=$A11,'台帳_記入例'!$A$7&amp;" ","")&amp;IF('台帳_記入例'!$W$8=$A11,'台帳_記入例'!$A$8&amp;" ","")&amp;IF('台帳_記入例'!$W$9=$A11,'台帳_記入例'!$A$9&amp;" ","")&amp;IF('台帳_記入例'!$W$10=$A11,'台帳_記入例'!$A$10&amp;" ","")&amp;IF('台帳_記入例'!$W$11=$A11,'台帳_記入例'!$A$11&amp;" ","")&amp;IF('台帳_記入例'!$W$12=$A11,'台帳_記入例'!$A$12&amp;" ","")&amp;IF('台帳_記入例'!$W$13=$A11,'台帳_記入例'!$A$13&amp;" ","")&amp;IF('台帳_記入例'!$W$14=$A11,'台帳_記入例'!$A$14&amp;" ","")&amp;IF('台帳_記入例'!$W$15=$A11,'台帳_記入例'!$A$15&amp;" ","")&amp;IF('台帳_記入例'!$W$16=$A11,'台帳_記入例'!$A$16&amp;" ","")&amp;IF('台帳_記入例'!$W$17=$A11,'台帳_記入例'!$A$17&amp;" ","")&amp;IF('台帳_記入例'!$W$18=$A11,'台帳_記入例'!$A$18&amp;" ","")&amp;IF('台帳_記入例'!$W$19=$A11,'台帳_記入例'!$A$19&amp;" ","")&amp;IF('台帳_記入例'!$W$20=$A11,'台帳_記入例'!$A$20&amp;" ","")&amp;IF('台帳_記入例'!$W$21=$A11,'台帳_記入例'!$A$21&amp;" ","")&amp;IF('台帳_記入例'!$W$22=$A11,'台帳_記入例'!$A$22&amp;" ","")&amp;IF('台帳_記入例'!$W$23=$A11,'台帳_記入例'!$A$23&amp;" ","")&amp;IF('台帳_記入例'!$W$24=$A11,'台帳_記入例'!$A$24&amp;" ","")&amp;IF('台帳_記入例'!$W$25=$A11,'台帳_記入例'!$A$25&amp;" ","")&amp;IF('台帳_記入例'!$W$26=$A11,'台帳_記入例'!$A$26&amp;" ","")&amp;IF('台帳_記入例'!$W$27=$A11,'台帳_記入例'!$A$27&amp;" ","")&amp;IF('台帳_記入例'!$W$28=$A11,'台帳_記入例'!$A$28&amp;" ","")&amp;IF('台帳_記入例'!$W$29=$A11,'台帳_記入例'!$A$29&amp;" ","")&amp;IF('台帳_記入例'!$W$30=$A11,'台帳_記入例'!$A$30&amp;" ","")&amp;IF('台帳_記入例'!$W$31=$A11,'台帳_記入例'!$A$31&amp;" ","")&amp;IF('台帳_記入例'!$W$32=$A11,'台帳_記入例'!$A$32&amp;" ","")&amp;IF('台帳_記入例'!$W$33=$A11,'台帳_記入例'!$A$33&amp;" ","")&amp;IF('台帳_記入例'!$W$34=$A11,'台帳_記入例'!$A$34&amp;" ","")&amp;IF('台帳_記入例'!$W$35=$A11,'台帳_記入例'!$A$35&amp;" ","")&amp;IF('台帳_記入例'!$W$36=$A11,'台帳_記入例'!$A$36&amp;" ","")&amp;IF('台帳_記入例'!$W$37=$A11,'台帳_記入例'!$A$37&amp;" ","")&amp;IF('台帳_記入例'!$W$38=$A11,'台帳_記入例'!$A$38&amp;" ","")&amp;IF('台帳_記入例'!$W$39=$A11,'台帳_記入例'!$A$39&amp;" ","")&amp;IF('台帳_記入例'!$W$40=$A11,'台帳_記入例'!$A$40&amp;" ","")&amp;IF('台帳_記入例'!$W$41=$A11,'台帳_記入例'!$A$41&amp;" ","")&amp;IF('台帳_記入例'!$W$42=$A11,'台帳_記入例'!$A$42&amp;" ","")&amp;IF('台帳_記入例'!$W$43=$A11,'台帳_記入例'!$A$43&amp;" ","")&amp;IF('台帳_記入例'!$W$44=$A11,'台帳_記入例'!$A$44&amp;" ","")&amp;IF('台帳_記入例'!$W$45=$A11,'台帳_記入例'!$A$45&amp;" ","")&amp;IF('台帳_記入例'!$W$46=$A11,'台帳_記入例'!$A$46&amp;" ","")&amp;IF('台帳_記入例'!$W$47=$A11,'台帳_記入例'!$A$47&amp;" ","")&amp;IF('台帳_記入例'!$W$48=$A11,'台帳_記入例'!$A$48&amp;" ","")&amp;IF('台帳_記入例'!$W$49=$A11,'台帳_記入例'!$A$49&amp;" ","")&amp;IF('台帳_記入例'!$W$50=$A11,'台帳_記入例'!$A$50&amp;" ","")&amp;IF('台帳_記入例'!$W$51=$A11,'台帳_記入例'!$A$51&amp;" ","")&amp;IF('台帳_記入例'!$W$52=$A11,'台帳_記入例'!$A$52&amp;" ","")&amp;IF('台帳_記入例'!$W$53=$A11,'台帳_記入例'!$A$53&amp;" ","")&amp;IF('台帳_記入例'!$W$54=$A11,'台帳_記入例'!$A$54&amp;" ","")&amp;IF('台帳_記入例'!$W$55=$A11,'台帳_記入例'!$A$55&amp;" ",""))</x:f>
      </x:c>
      <x:c r="E11" s="40" t="str">
        <x:f>IF(A11="","",IF(OR(B11&lt;&gt;"",C11&lt;&gt;"",D11&lt;&gt;""),"台帳で完了状態・担当を確認",""))</x:f>
      </x:c>
    </x:row>
    <x:row r="12" ht="37" customHeight="1">
      <x:c r="A12" s="60" t="n">
        <x:f>IF(MONTH(DATE(YEAR($B$3),MONTH($B$3),7))=MONTH($B$3),DATE(YEAR($B$3),MONTH($B$3),7),"")</x:f>
        <x:v>46272</x:v>
      </x:c>
      <x:c r="B12" s="40" t="str">
        <x:f>IF($A12="","",IF('台帳_記入例'!$I$6=$A12,'台帳_記入例'!$A$6&amp;" ","")&amp;IF('台帳_記入例'!$I$7=$A12,'台帳_記入例'!$A$7&amp;" ","")&amp;IF('台帳_記入例'!$I$8=$A12,'台帳_記入例'!$A$8&amp;" ","")&amp;IF('台帳_記入例'!$I$9=$A12,'台帳_記入例'!$A$9&amp;" ","")&amp;IF('台帳_記入例'!$I$10=$A12,'台帳_記入例'!$A$10&amp;" ","")&amp;IF('台帳_記入例'!$I$11=$A12,'台帳_記入例'!$A$11&amp;" ","")&amp;IF('台帳_記入例'!$I$12=$A12,'台帳_記入例'!$A$12&amp;" ","")&amp;IF('台帳_記入例'!$I$13=$A12,'台帳_記入例'!$A$13&amp;" ","")&amp;IF('台帳_記入例'!$I$14=$A12,'台帳_記入例'!$A$14&amp;" ","")&amp;IF('台帳_記入例'!$I$15=$A12,'台帳_記入例'!$A$15&amp;" ","")&amp;IF('台帳_記入例'!$I$16=$A12,'台帳_記入例'!$A$16&amp;" ","")&amp;IF('台帳_記入例'!$I$17=$A12,'台帳_記入例'!$A$17&amp;" ","")&amp;IF('台帳_記入例'!$I$18=$A12,'台帳_記入例'!$A$18&amp;" ","")&amp;IF('台帳_記入例'!$I$19=$A12,'台帳_記入例'!$A$19&amp;" ","")&amp;IF('台帳_記入例'!$I$20=$A12,'台帳_記入例'!$A$20&amp;" ","")&amp;IF('台帳_記入例'!$I$21=$A12,'台帳_記入例'!$A$21&amp;" ","")&amp;IF('台帳_記入例'!$I$22=$A12,'台帳_記入例'!$A$22&amp;" ","")&amp;IF('台帳_記入例'!$I$23=$A12,'台帳_記入例'!$A$23&amp;" ","")&amp;IF('台帳_記入例'!$I$24=$A12,'台帳_記入例'!$A$24&amp;" ","")&amp;IF('台帳_記入例'!$I$25=$A12,'台帳_記入例'!$A$25&amp;" ","")&amp;IF('台帳_記入例'!$I$26=$A12,'台帳_記入例'!$A$26&amp;" ","")&amp;IF('台帳_記入例'!$I$27=$A12,'台帳_記入例'!$A$27&amp;" ","")&amp;IF('台帳_記入例'!$I$28=$A12,'台帳_記入例'!$A$28&amp;" ","")&amp;IF('台帳_記入例'!$I$29=$A12,'台帳_記入例'!$A$29&amp;" ","")&amp;IF('台帳_記入例'!$I$30=$A12,'台帳_記入例'!$A$30&amp;" ","")&amp;IF('台帳_記入例'!$I$31=$A12,'台帳_記入例'!$A$31&amp;" ","")&amp;IF('台帳_記入例'!$I$32=$A12,'台帳_記入例'!$A$32&amp;" ","")&amp;IF('台帳_記入例'!$I$33=$A12,'台帳_記入例'!$A$33&amp;" ","")&amp;IF('台帳_記入例'!$I$34=$A12,'台帳_記入例'!$A$34&amp;" ","")&amp;IF('台帳_記入例'!$I$35=$A12,'台帳_記入例'!$A$35&amp;" ","")&amp;IF('台帳_記入例'!$I$36=$A12,'台帳_記入例'!$A$36&amp;" ","")&amp;IF('台帳_記入例'!$I$37=$A12,'台帳_記入例'!$A$37&amp;" ","")&amp;IF('台帳_記入例'!$I$38=$A12,'台帳_記入例'!$A$38&amp;" ","")&amp;IF('台帳_記入例'!$I$39=$A12,'台帳_記入例'!$A$39&amp;" ","")&amp;IF('台帳_記入例'!$I$40=$A12,'台帳_記入例'!$A$40&amp;" ","")&amp;IF('台帳_記入例'!$I$41=$A12,'台帳_記入例'!$A$41&amp;" ","")&amp;IF('台帳_記入例'!$I$42=$A12,'台帳_記入例'!$A$42&amp;" ","")&amp;IF('台帳_記入例'!$I$43=$A12,'台帳_記入例'!$A$43&amp;" ","")&amp;IF('台帳_記入例'!$I$44=$A12,'台帳_記入例'!$A$44&amp;" ","")&amp;IF('台帳_記入例'!$I$45=$A12,'台帳_記入例'!$A$45&amp;" ","")&amp;IF('台帳_記入例'!$I$46=$A12,'台帳_記入例'!$A$46&amp;" ","")&amp;IF('台帳_記入例'!$I$47=$A12,'台帳_記入例'!$A$47&amp;" ","")&amp;IF('台帳_記入例'!$I$48=$A12,'台帳_記入例'!$A$48&amp;" ","")&amp;IF('台帳_記入例'!$I$49=$A12,'台帳_記入例'!$A$49&amp;" ","")&amp;IF('台帳_記入例'!$I$50=$A12,'台帳_記入例'!$A$50&amp;" ","")&amp;IF('台帳_記入例'!$I$51=$A12,'台帳_記入例'!$A$51&amp;" ","")&amp;IF('台帳_記入例'!$I$52=$A12,'台帳_記入例'!$A$52&amp;" ","")&amp;IF('台帳_記入例'!$I$53=$A12,'台帳_記入例'!$A$53&amp;" ","")&amp;IF('台帳_記入例'!$I$54=$A12,'台帳_記入例'!$A$54&amp;" ","")&amp;IF('台帳_記入例'!$I$55=$A12,'台帳_記入例'!$A$55&amp;" ",""))</x:f>
      </x:c>
      <x:c r="C12" s="40" t="str">
        <x:f>IF($A12="","",IF('台帳_記入例'!$F$6=$A12,'台帳_記入例'!$A$6&amp;" ","")&amp;IF('台帳_記入例'!$F$7=$A12,'台帳_記入例'!$A$7&amp;" ","")&amp;IF('台帳_記入例'!$F$8=$A12,'台帳_記入例'!$A$8&amp;" ","")&amp;IF('台帳_記入例'!$F$9=$A12,'台帳_記入例'!$A$9&amp;" ","")&amp;IF('台帳_記入例'!$F$10=$A12,'台帳_記入例'!$A$10&amp;" ","")&amp;IF('台帳_記入例'!$F$11=$A12,'台帳_記入例'!$A$11&amp;" ","")&amp;IF('台帳_記入例'!$F$12=$A12,'台帳_記入例'!$A$12&amp;" ","")&amp;IF('台帳_記入例'!$F$13=$A12,'台帳_記入例'!$A$13&amp;" ","")&amp;IF('台帳_記入例'!$F$14=$A12,'台帳_記入例'!$A$14&amp;" ","")&amp;IF('台帳_記入例'!$F$15=$A12,'台帳_記入例'!$A$15&amp;" ","")&amp;IF('台帳_記入例'!$F$16=$A12,'台帳_記入例'!$A$16&amp;" ","")&amp;IF('台帳_記入例'!$F$17=$A12,'台帳_記入例'!$A$17&amp;" ","")&amp;IF('台帳_記入例'!$F$18=$A12,'台帳_記入例'!$A$18&amp;" ","")&amp;IF('台帳_記入例'!$F$19=$A12,'台帳_記入例'!$A$19&amp;" ","")&amp;IF('台帳_記入例'!$F$20=$A12,'台帳_記入例'!$A$20&amp;" ","")&amp;IF('台帳_記入例'!$F$21=$A12,'台帳_記入例'!$A$21&amp;" ","")&amp;IF('台帳_記入例'!$F$22=$A12,'台帳_記入例'!$A$22&amp;" ","")&amp;IF('台帳_記入例'!$F$23=$A12,'台帳_記入例'!$A$23&amp;" ","")&amp;IF('台帳_記入例'!$F$24=$A12,'台帳_記入例'!$A$24&amp;" ","")&amp;IF('台帳_記入例'!$F$25=$A12,'台帳_記入例'!$A$25&amp;" ","")&amp;IF('台帳_記入例'!$F$26=$A12,'台帳_記入例'!$A$26&amp;" ","")&amp;IF('台帳_記入例'!$F$27=$A12,'台帳_記入例'!$A$27&amp;" ","")&amp;IF('台帳_記入例'!$F$28=$A12,'台帳_記入例'!$A$28&amp;" ","")&amp;IF('台帳_記入例'!$F$29=$A12,'台帳_記入例'!$A$29&amp;" ","")&amp;IF('台帳_記入例'!$F$30=$A12,'台帳_記入例'!$A$30&amp;" ","")&amp;IF('台帳_記入例'!$F$31=$A12,'台帳_記入例'!$A$31&amp;" ","")&amp;IF('台帳_記入例'!$F$32=$A12,'台帳_記入例'!$A$32&amp;" ","")&amp;IF('台帳_記入例'!$F$33=$A12,'台帳_記入例'!$A$33&amp;" ","")&amp;IF('台帳_記入例'!$F$34=$A12,'台帳_記入例'!$A$34&amp;" ","")&amp;IF('台帳_記入例'!$F$35=$A12,'台帳_記入例'!$A$35&amp;" ","")&amp;IF('台帳_記入例'!$F$36=$A12,'台帳_記入例'!$A$36&amp;" ","")&amp;IF('台帳_記入例'!$F$37=$A12,'台帳_記入例'!$A$37&amp;" ","")&amp;IF('台帳_記入例'!$F$38=$A12,'台帳_記入例'!$A$38&amp;" ","")&amp;IF('台帳_記入例'!$F$39=$A12,'台帳_記入例'!$A$39&amp;" ","")&amp;IF('台帳_記入例'!$F$40=$A12,'台帳_記入例'!$A$40&amp;" ","")&amp;IF('台帳_記入例'!$F$41=$A12,'台帳_記入例'!$A$41&amp;" ","")&amp;IF('台帳_記入例'!$F$42=$A12,'台帳_記入例'!$A$42&amp;" ","")&amp;IF('台帳_記入例'!$F$43=$A12,'台帳_記入例'!$A$43&amp;" ","")&amp;IF('台帳_記入例'!$F$44=$A12,'台帳_記入例'!$A$44&amp;" ","")&amp;IF('台帳_記入例'!$F$45=$A12,'台帳_記入例'!$A$45&amp;" ","")&amp;IF('台帳_記入例'!$F$46=$A12,'台帳_記入例'!$A$46&amp;" ","")&amp;IF('台帳_記入例'!$F$47=$A12,'台帳_記入例'!$A$47&amp;" ","")&amp;IF('台帳_記入例'!$F$48=$A12,'台帳_記入例'!$A$48&amp;" ","")&amp;IF('台帳_記入例'!$F$49=$A12,'台帳_記入例'!$A$49&amp;" ","")&amp;IF('台帳_記入例'!$F$50=$A12,'台帳_記入例'!$A$50&amp;" ","")&amp;IF('台帳_記入例'!$F$51=$A12,'台帳_記入例'!$A$51&amp;" ","")&amp;IF('台帳_記入例'!$F$52=$A12,'台帳_記入例'!$A$52&amp;" ","")&amp;IF('台帳_記入例'!$F$53=$A12,'台帳_記入例'!$A$53&amp;" ","")&amp;IF('台帳_記入例'!$F$54=$A12,'台帳_記入例'!$A$54&amp;" ","")&amp;IF('台帳_記入例'!$F$55=$A12,'台帳_記入例'!$A$55&amp;" ",""))</x:f>
      </x:c>
      <x:c r="D12" s="40" t="str">
        <x:f>IF($A12="","",IF('台帳_記入例'!$W$6=$A12,'台帳_記入例'!$A$6&amp;" ","")&amp;IF('台帳_記入例'!$W$7=$A12,'台帳_記入例'!$A$7&amp;" ","")&amp;IF('台帳_記入例'!$W$8=$A12,'台帳_記入例'!$A$8&amp;" ","")&amp;IF('台帳_記入例'!$W$9=$A12,'台帳_記入例'!$A$9&amp;" ","")&amp;IF('台帳_記入例'!$W$10=$A12,'台帳_記入例'!$A$10&amp;" ","")&amp;IF('台帳_記入例'!$W$11=$A12,'台帳_記入例'!$A$11&amp;" ","")&amp;IF('台帳_記入例'!$W$12=$A12,'台帳_記入例'!$A$12&amp;" ","")&amp;IF('台帳_記入例'!$W$13=$A12,'台帳_記入例'!$A$13&amp;" ","")&amp;IF('台帳_記入例'!$W$14=$A12,'台帳_記入例'!$A$14&amp;" ","")&amp;IF('台帳_記入例'!$W$15=$A12,'台帳_記入例'!$A$15&amp;" ","")&amp;IF('台帳_記入例'!$W$16=$A12,'台帳_記入例'!$A$16&amp;" ","")&amp;IF('台帳_記入例'!$W$17=$A12,'台帳_記入例'!$A$17&amp;" ","")&amp;IF('台帳_記入例'!$W$18=$A12,'台帳_記入例'!$A$18&amp;" ","")&amp;IF('台帳_記入例'!$W$19=$A12,'台帳_記入例'!$A$19&amp;" ","")&amp;IF('台帳_記入例'!$W$20=$A12,'台帳_記入例'!$A$20&amp;" ","")&amp;IF('台帳_記入例'!$W$21=$A12,'台帳_記入例'!$A$21&amp;" ","")&amp;IF('台帳_記入例'!$W$22=$A12,'台帳_記入例'!$A$22&amp;" ","")&amp;IF('台帳_記入例'!$W$23=$A12,'台帳_記入例'!$A$23&amp;" ","")&amp;IF('台帳_記入例'!$W$24=$A12,'台帳_記入例'!$A$24&amp;" ","")&amp;IF('台帳_記入例'!$W$25=$A12,'台帳_記入例'!$A$25&amp;" ","")&amp;IF('台帳_記入例'!$W$26=$A12,'台帳_記入例'!$A$26&amp;" ","")&amp;IF('台帳_記入例'!$W$27=$A12,'台帳_記入例'!$A$27&amp;" ","")&amp;IF('台帳_記入例'!$W$28=$A12,'台帳_記入例'!$A$28&amp;" ","")&amp;IF('台帳_記入例'!$W$29=$A12,'台帳_記入例'!$A$29&amp;" ","")&amp;IF('台帳_記入例'!$W$30=$A12,'台帳_記入例'!$A$30&amp;" ","")&amp;IF('台帳_記入例'!$W$31=$A12,'台帳_記入例'!$A$31&amp;" ","")&amp;IF('台帳_記入例'!$W$32=$A12,'台帳_記入例'!$A$32&amp;" ","")&amp;IF('台帳_記入例'!$W$33=$A12,'台帳_記入例'!$A$33&amp;" ","")&amp;IF('台帳_記入例'!$W$34=$A12,'台帳_記入例'!$A$34&amp;" ","")&amp;IF('台帳_記入例'!$W$35=$A12,'台帳_記入例'!$A$35&amp;" ","")&amp;IF('台帳_記入例'!$W$36=$A12,'台帳_記入例'!$A$36&amp;" ","")&amp;IF('台帳_記入例'!$W$37=$A12,'台帳_記入例'!$A$37&amp;" ","")&amp;IF('台帳_記入例'!$W$38=$A12,'台帳_記入例'!$A$38&amp;" ","")&amp;IF('台帳_記入例'!$W$39=$A12,'台帳_記入例'!$A$39&amp;" ","")&amp;IF('台帳_記入例'!$W$40=$A12,'台帳_記入例'!$A$40&amp;" ","")&amp;IF('台帳_記入例'!$W$41=$A12,'台帳_記入例'!$A$41&amp;" ","")&amp;IF('台帳_記入例'!$W$42=$A12,'台帳_記入例'!$A$42&amp;" ","")&amp;IF('台帳_記入例'!$W$43=$A12,'台帳_記入例'!$A$43&amp;" ","")&amp;IF('台帳_記入例'!$W$44=$A12,'台帳_記入例'!$A$44&amp;" ","")&amp;IF('台帳_記入例'!$W$45=$A12,'台帳_記入例'!$A$45&amp;" ","")&amp;IF('台帳_記入例'!$W$46=$A12,'台帳_記入例'!$A$46&amp;" ","")&amp;IF('台帳_記入例'!$W$47=$A12,'台帳_記入例'!$A$47&amp;" ","")&amp;IF('台帳_記入例'!$W$48=$A12,'台帳_記入例'!$A$48&amp;" ","")&amp;IF('台帳_記入例'!$W$49=$A12,'台帳_記入例'!$A$49&amp;" ","")&amp;IF('台帳_記入例'!$W$50=$A12,'台帳_記入例'!$A$50&amp;" ","")&amp;IF('台帳_記入例'!$W$51=$A12,'台帳_記入例'!$A$51&amp;" ","")&amp;IF('台帳_記入例'!$W$52=$A12,'台帳_記入例'!$A$52&amp;" ","")&amp;IF('台帳_記入例'!$W$53=$A12,'台帳_記入例'!$A$53&amp;" ","")&amp;IF('台帳_記入例'!$W$54=$A12,'台帳_記入例'!$A$54&amp;" ","")&amp;IF('台帳_記入例'!$W$55=$A12,'台帳_記入例'!$A$55&amp;" ",""))</x:f>
      </x:c>
      <x:c r="E12" s="40" t="str">
        <x:f>IF(A12="","",IF(OR(B12&lt;&gt;"",C12&lt;&gt;"",D12&lt;&gt;""),"台帳で完了状態・担当を確認",""))</x:f>
      </x:c>
    </x:row>
    <x:row r="13" ht="37" customHeight="1">
      <x:c r="A13" s="60" t="n">
        <x:f>IF(MONTH(DATE(YEAR($B$3),MONTH($B$3),8))=MONTH($B$3),DATE(YEAR($B$3),MONTH($B$3),8),"")</x:f>
        <x:v>46273</x:v>
      </x:c>
      <x:c r="B13" s="40" t="str">
        <x:f>IF($A13="","",IF('台帳_記入例'!$I$6=$A13,'台帳_記入例'!$A$6&amp;" ","")&amp;IF('台帳_記入例'!$I$7=$A13,'台帳_記入例'!$A$7&amp;" ","")&amp;IF('台帳_記入例'!$I$8=$A13,'台帳_記入例'!$A$8&amp;" ","")&amp;IF('台帳_記入例'!$I$9=$A13,'台帳_記入例'!$A$9&amp;" ","")&amp;IF('台帳_記入例'!$I$10=$A13,'台帳_記入例'!$A$10&amp;" ","")&amp;IF('台帳_記入例'!$I$11=$A13,'台帳_記入例'!$A$11&amp;" ","")&amp;IF('台帳_記入例'!$I$12=$A13,'台帳_記入例'!$A$12&amp;" ","")&amp;IF('台帳_記入例'!$I$13=$A13,'台帳_記入例'!$A$13&amp;" ","")&amp;IF('台帳_記入例'!$I$14=$A13,'台帳_記入例'!$A$14&amp;" ","")&amp;IF('台帳_記入例'!$I$15=$A13,'台帳_記入例'!$A$15&amp;" ","")&amp;IF('台帳_記入例'!$I$16=$A13,'台帳_記入例'!$A$16&amp;" ","")&amp;IF('台帳_記入例'!$I$17=$A13,'台帳_記入例'!$A$17&amp;" ","")&amp;IF('台帳_記入例'!$I$18=$A13,'台帳_記入例'!$A$18&amp;" ","")&amp;IF('台帳_記入例'!$I$19=$A13,'台帳_記入例'!$A$19&amp;" ","")&amp;IF('台帳_記入例'!$I$20=$A13,'台帳_記入例'!$A$20&amp;" ","")&amp;IF('台帳_記入例'!$I$21=$A13,'台帳_記入例'!$A$21&amp;" ","")&amp;IF('台帳_記入例'!$I$22=$A13,'台帳_記入例'!$A$22&amp;" ","")&amp;IF('台帳_記入例'!$I$23=$A13,'台帳_記入例'!$A$23&amp;" ","")&amp;IF('台帳_記入例'!$I$24=$A13,'台帳_記入例'!$A$24&amp;" ","")&amp;IF('台帳_記入例'!$I$25=$A13,'台帳_記入例'!$A$25&amp;" ","")&amp;IF('台帳_記入例'!$I$26=$A13,'台帳_記入例'!$A$26&amp;" ","")&amp;IF('台帳_記入例'!$I$27=$A13,'台帳_記入例'!$A$27&amp;" ","")&amp;IF('台帳_記入例'!$I$28=$A13,'台帳_記入例'!$A$28&amp;" ","")&amp;IF('台帳_記入例'!$I$29=$A13,'台帳_記入例'!$A$29&amp;" ","")&amp;IF('台帳_記入例'!$I$30=$A13,'台帳_記入例'!$A$30&amp;" ","")&amp;IF('台帳_記入例'!$I$31=$A13,'台帳_記入例'!$A$31&amp;" ","")&amp;IF('台帳_記入例'!$I$32=$A13,'台帳_記入例'!$A$32&amp;" ","")&amp;IF('台帳_記入例'!$I$33=$A13,'台帳_記入例'!$A$33&amp;" ","")&amp;IF('台帳_記入例'!$I$34=$A13,'台帳_記入例'!$A$34&amp;" ","")&amp;IF('台帳_記入例'!$I$35=$A13,'台帳_記入例'!$A$35&amp;" ","")&amp;IF('台帳_記入例'!$I$36=$A13,'台帳_記入例'!$A$36&amp;" ","")&amp;IF('台帳_記入例'!$I$37=$A13,'台帳_記入例'!$A$37&amp;" ","")&amp;IF('台帳_記入例'!$I$38=$A13,'台帳_記入例'!$A$38&amp;" ","")&amp;IF('台帳_記入例'!$I$39=$A13,'台帳_記入例'!$A$39&amp;" ","")&amp;IF('台帳_記入例'!$I$40=$A13,'台帳_記入例'!$A$40&amp;" ","")&amp;IF('台帳_記入例'!$I$41=$A13,'台帳_記入例'!$A$41&amp;" ","")&amp;IF('台帳_記入例'!$I$42=$A13,'台帳_記入例'!$A$42&amp;" ","")&amp;IF('台帳_記入例'!$I$43=$A13,'台帳_記入例'!$A$43&amp;" ","")&amp;IF('台帳_記入例'!$I$44=$A13,'台帳_記入例'!$A$44&amp;" ","")&amp;IF('台帳_記入例'!$I$45=$A13,'台帳_記入例'!$A$45&amp;" ","")&amp;IF('台帳_記入例'!$I$46=$A13,'台帳_記入例'!$A$46&amp;" ","")&amp;IF('台帳_記入例'!$I$47=$A13,'台帳_記入例'!$A$47&amp;" ","")&amp;IF('台帳_記入例'!$I$48=$A13,'台帳_記入例'!$A$48&amp;" ","")&amp;IF('台帳_記入例'!$I$49=$A13,'台帳_記入例'!$A$49&amp;" ","")&amp;IF('台帳_記入例'!$I$50=$A13,'台帳_記入例'!$A$50&amp;" ","")&amp;IF('台帳_記入例'!$I$51=$A13,'台帳_記入例'!$A$51&amp;" ","")&amp;IF('台帳_記入例'!$I$52=$A13,'台帳_記入例'!$A$52&amp;" ","")&amp;IF('台帳_記入例'!$I$53=$A13,'台帳_記入例'!$A$53&amp;" ","")&amp;IF('台帳_記入例'!$I$54=$A13,'台帳_記入例'!$A$54&amp;" ","")&amp;IF('台帳_記入例'!$I$55=$A13,'台帳_記入例'!$A$55&amp;" ",""))</x:f>
      </x:c>
      <x:c r="C13" s="40" t="str">
        <x:f>IF($A13="","",IF('台帳_記入例'!$F$6=$A13,'台帳_記入例'!$A$6&amp;" ","")&amp;IF('台帳_記入例'!$F$7=$A13,'台帳_記入例'!$A$7&amp;" ","")&amp;IF('台帳_記入例'!$F$8=$A13,'台帳_記入例'!$A$8&amp;" ","")&amp;IF('台帳_記入例'!$F$9=$A13,'台帳_記入例'!$A$9&amp;" ","")&amp;IF('台帳_記入例'!$F$10=$A13,'台帳_記入例'!$A$10&amp;" ","")&amp;IF('台帳_記入例'!$F$11=$A13,'台帳_記入例'!$A$11&amp;" ","")&amp;IF('台帳_記入例'!$F$12=$A13,'台帳_記入例'!$A$12&amp;" ","")&amp;IF('台帳_記入例'!$F$13=$A13,'台帳_記入例'!$A$13&amp;" ","")&amp;IF('台帳_記入例'!$F$14=$A13,'台帳_記入例'!$A$14&amp;" ","")&amp;IF('台帳_記入例'!$F$15=$A13,'台帳_記入例'!$A$15&amp;" ","")&amp;IF('台帳_記入例'!$F$16=$A13,'台帳_記入例'!$A$16&amp;" ","")&amp;IF('台帳_記入例'!$F$17=$A13,'台帳_記入例'!$A$17&amp;" ","")&amp;IF('台帳_記入例'!$F$18=$A13,'台帳_記入例'!$A$18&amp;" ","")&amp;IF('台帳_記入例'!$F$19=$A13,'台帳_記入例'!$A$19&amp;" ","")&amp;IF('台帳_記入例'!$F$20=$A13,'台帳_記入例'!$A$20&amp;" ","")&amp;IF('台帳_記入例'!$F$21=$A13,'台帳_記入例'!$A$21&amp;" ","")&amp;IF('台帳_記入例'!$F$22=$A13,'台帳_記入例'!$A$22&amp;" ","")&amp;IF('台帳_記入例'!$F$23=$A13,'台帳_記入例'!$A$23&amp;" ","")&amp;IF('台帳_記入例'!$F$24=$A13,'台帳_記入例'!$A$24&amp;" ","")&amp;IF('台帳_記入例'!$F$25=$A13,'台帳_記入例'!$A$25&amp;" ","")&amp;IF('台帳_記入例'!$F$26=$A13,'台帳_記入例'!$A$26&amp;" ","")&amp;IF('台帳_記入例'!$F$27=$A13,'台帳_記入例'!$A$27&amp;" ","")&amp;IF('台帳_記入例'!$F$28=$A13,'台帳_記入例'!$A$28&amp;" ","")&amp;IF('台帳_記入例'!$F$29=$A13,'台帳_記入例'!$A$29&amp;" ","")&amp;IF('台帳_記入例'!$F$30=$A13,'台帳_記入例'!$A$30&amp;" ","")&amp;IF('台帳_記入例'!$F$31=$A13,'台帳_記入例'!$A$31&amp;" ","")&amp;IF('台帳_記入例'!$F$32=$A13,'台帳_記入例'!$A$32&amp;" ","")&amp;IF('台帳_記入例'!$F$33=$A13,'台帳_記入例'!$A$33&amp;" ","")&amp;IF('台帳_記入例'!$F$34=$A13,'台帳_記入例'!$A$34&amp;" ","")&amp;IF('台帳_記入例'!$F$35=$A13,'台帳_記入例'!$A$35&amp;" ","")&amp;IF('台帳_記入例'!$F$36=$A13,'台帳_記入例'!$A$36&amp;" ","")&amp;IF('台帳_記入例'!$F$37=$A13,'台帳_記入例'!$A$37&amp;" ","")&amp;IF('台帳_記入例'!$F$38=$A13,'台帳_記入例'!$A$38&amp;" ","")&amp;IF('台帳_記入例'!$F$39=$A13,'台帳_記入例'!$A$39&amp;" ","")&amp;IF('台帳_記入例'!$F$40=$A13,'台帳_記入例'!$A$40&amp;" ","")&amp;IF('台帳_記入例'!$F$41=$A13,'台帳_記入例'!$A$41&amp;" ","")&amp;IF('台帳_記入例'!$F$42=$A13,'台帳_記入例'!$A$42&amp;" ","")&amp;IF('台帳_記入例'!$F$43=$A13,'台帳_記入例'!$A$43&amp;" ","")&amp;IF('台帳_記入例'!$F$44=$A13,'台帳_記入例'!$A$44&amp;" ","")&amp;IF('台帳_記入例'!$F$45=$A13,'台帳_記入例'!$A$45&amp;" ","")&amp;IF('台帳_記入例'!$F$46=$A13,'台帳_記入例'!$A$46&amp;" ","")&amp;IF('台帳_記入例'!$F$47=$A13,'台帳_記入例'!$A$47&amp;" ","")&amp;IF('台帳_記入例'!$F$48=$A13,'台帳_記入例'!$A$48&amp;" ","")&amp;IF('台帳_記入例'!$F$49=$A13,'台帳_記入例'!$A$49&amp;" ","")&amp;IF('台帳_記入例'!$F$50=$A13,'台帳_記入例'!$A$50&amp;" ","")&amp;IF('台帳_記入例'!$F$51=$A13,'台帳_記入例'!$A$51&amp;" ","")&amp;IF('台帳_記入例'!$F$52=$A13,'台帳_記入例'!$A$52&amp;" ","")&amp;IF('台帳_記入例'!$F$53=$A13,'台帳_記入例'!$A$53&amp;" ","")&amp;IF('台帳_記入例'!$F$54=$A13,'台帳_記入例'!$A$54&amp;" ","")&amp;IF('台帳_記入例'!$F$55=$A13,'台帳_記入例'!$A$55&amp;" ",""))</x:f>
      </x:c>
      <x:c r="D13" s="40" t="str">
        <x:f>IF($A13="","",IF('台帳_記入例'!$W$6=$A13,'台帳_記入例'!$A$6&amp;" ","")&amp;IF('台帳_記入例'!$W$7=$A13,'台帳_記入例'!$A$7&amp;" ","")&amp;IF('台帳_記入例'!$W$8=$A13,'台帳_記入例'!$A$8&amp;" ","")&amp;IF('台帳_記入例'!$W$9=$A13,'台帳_記入例'!$A$9&amp;" ","")&amp;IF('台帳_記入例'!$W$10=$A13,'台帳_記入例'!$A$10&amp;" ","")&amp;IF('台帳_記入例'!$W$11=$A13,'台帳_記入例'!$A$11&amp;" ","")&amp;IF('台帳_記入例'!$W$12=$A13,'台帳_記入例'!$A$12&amp;" ","")&amp;IF('台帳_記入例'!$W$13=$A13,'台帳_記入例'!$A$13&amp;" ","")&amp;IF('台帳_記入例'!$W$14=$A13,'台帳_記入例'!$A$14&amp;" ","")&amp;IF('台帳_記入例'!$W$15=$A13,'台帳_記入例'!$A$15&amp;" ","")&amp;IF('台帳_記入例'!$W$16=$A13,'台帳_記入例'!$A$16&amp;" ","")&amp;IF('台帳_記入例'!$W$17=$A13,'台帳_記入例'!$A$17&amp;" ","")&amp;IF('台帳_記入例'!$W$18=$A13,'台帳_記入例'!$A$18&amp;" ","")&amp;IF('台帳_記入例'!$W$19=$A13,'台帳_記入例'!$A$19&amp;" ","")&amp;IF('台帳_記入例'!$W$20=$A13,'台帳_記入例'!$A$20&amp;" ","")&amp;IF('台帳_記入例'!$W$21=$A13,'台帳_記入例'!$A$21&amp;" ","")&amp;IF('台帳_記入例'!$W$22=$A13,'台帳_記入例'!$A$22&amp;" ","")&amp;IF('台帳_記入例'!$W$23=$A13,'台帳_記入例'!$A$23&amp;" ","")&amp;IF('台帳_記入例'!$W$24=$A13,'台帳_記入例'!$A$24&amp;" ","")&amp;IF('台帳_記入例'!$W$25=$A13,'台帳_記入例'!$A$25&amp;" ","")&amp;IF('台帳_記入例'!$W$26=$A13,'台帳_記入例'!$A$26&amp;" ","")&amp;IF('台帳_記入例'!$W$27=$A13,'台帳_記入例'!$A$27&amp;" ","")&amp;IF('台帳_記入例'!$W$28=$A13,'台帳_記入例'!$A$28&amp;" ","")&amp;IF('台帳_記入例'!$W$29=$A13,'台帳_記入例'!$A$29&amp;" ","")&amp;IF('台帳_記入例'!$W$30=$A13,'台帳_記入例'!$A$30&amp;" ","")&amp;IF('台帳_記入例'!$W$31=$A13,'台帳_記入例'!$A$31&amp;" ","")&amp;IF('台帳_記入例'!$W$32=$A13,'台帳_記入例'!$A$32&amp;" ","")&amp;IF('台帳_記入例'!$W$33=$A13,'台帳_記入例'!$A$33&amp;" ","")&amp;IF('台帳_記入例'!$W$34=$A13,'台帳_記入例'!$A$34&amp;" ","")&amp;IF('台帳_記入例'!$W$35=$A13,'台帳_記入例'!$A$35&amp;" ","")&amp;IF('台帳_記入例'!$W$36=$A13,'台帳_記入例'!$A$36&amp;" ","")&amp;IF('台帳_記入例'!$W$37=$A13,'台帳_記入例'!$A$37&amp;" ","")&amp;IF('台帳_記入例'!$W$38=$A13,'台帳_記入例'!$A$38&amp;" ","")&amp;IF('台帳_記入例'!$W$39=$A13,'台帳_記入例'!$A$39&amp;" ","")&amp;IF('台帳_記入例'!$W$40=$A13,'台帳_記入例'!$A$40&amp;" ","")&amp;IF('台帳_記入例'!$W$41=$A13,'台帳_記入例'!$A$41&amp;" ","")&amp;IF('台帳_記入例'!$W$42=$A13,'台帳_記入例'!$A$42&amp;" ","")&amp;IF('台帳_記入例'!$W$43=$A13,'台帳_記入例'!$A$43&amp;" ","")&amp;IF('台帳_記入例'!$W$44=$A13,'台帳_記入例'!$A$44&amp;" ","")&amp;IF('台帳_記入例'!$W$45=$A13,'台帳_記入例'!$A$45&amp;" ","")&amp;IF('台帳_記入例'!$W$46=$A13,'台帳_記入例'!$A$46&amp;" ","")&amp;IF('台帳_記入例'!$W$47=$A13,'台帳_記入例'!$A$47&amp;" ","")&amp;IF('台帳_記入例'!$W$48=$A13,'台帳_記入例'!$A$48&amp;" ","")&amp;IF('台帳_記入例'!$W$49=$A13,'台帳_記入例'!$A$49&amp;" ","")&amp;IF('台帳_記入例'!$W$50=$A13,'台帳_記入例'!$A$50&amp;" ","")&amp;IF('台帳_記入例'!$W$51=$A13,'台帳_記入例'!$A$51&amp;" ","")&amp;IF('台帳_記入例'!$W$52=$A13,'台帳_記入例'!$A$52&amp;" ","")&amp;IF('台帳_記入例'!$W$53=$A13,'台帳_記入例'!$A$53&amp;" ","")&amp;IF('台帳_記入例'!$W$54=$A13,'台帳_記入例'!$A$54&amp;" ","")&amp;IF('台帳_記入例'!$W$55=$A13,'台帳_記入例'!$A$55&amp;" ",""))</x:f>
      </x:c>
      <x:c r="E13" s="40" t="str">
        <x:f>IF(A13="","",IF(OR(B13&lt;&gt;"",C13&lt;&gt;"",D13&lt;&gt;""),"台帳で完了状態・担当を確認",""))</x:f>
      </x:c>
    </x:row>
    <x:row r="14" ht="37" customHeight="1">
      <x:c r="A14" s="60" t="n">
        <x:f>IF(MONTH(DATE(YEAR($B$3),MONTH($B$3),9))=MONTH($B$3),DATE(YEAR($B$3),MONTH($B$3),9),"")</x:f>
        <x:v>46274</x:v>
      </x:c>
      <x:c r="B14" s="40" t="str">
        <x:f>IF($A14="","",IF('台帳_記入例'!$I$6=$A14,'台帳_記入例'!$A$6&amp;" ","")&amp;IF('台帳_記入例'!$I$7=$A14,'台帳_記入例'!$A$7&amp;" ","")&amp;IF('台帳_記入例'!$I$8=$A14,'台帳_記入例'!$A$8&amp;" ","")&amp;IF('台帳_記入例'!$I$9=$A14,'台帳_記入例'!$A$9&amp;" ","")&amp;IF('台帳_記入例'!$I$10=$A14,'台帳_記入例'!$A$10&amp;" ","")&amp;IF('台帳_記入例'!$I$11=$A14,'台帳_記入例'!$A$11&amp;" ","")&amp;IF('台帳_記入例'!$I$12=$A14,'台帳_記入例'!$A$12&amp;" ","")&amp;IF('台帳_記入例'!$I$13=$A14,'台帳_記入例'!$A$13&amp;" ","")&amp;IF('台帳_記入例'!$I$14=$A14,'台帳_記入例'!$A$14&amp;" ","")&amp;IF('台帳_記入例'!$I$15=$A14,'台帳_記入例'!$A$15&amp;" ","")&amp;IF('台帳_記入例'!$I$16=$A14,'台帳_記入例'!$A$16&amp;" ","")&amp;IF('台帳_記入例'!$I$17=$A14,'台帳_記入例'!$A$17&amp;" ","")&amp;IF('台帳_記入例'!$I$18=$A14,'台帳_記入例'!$A$18&amp;" ","")&amp;IF('台帳_記入例'!$I$19=$A14,'台帳_記入例'!$A$19&amp;" ","")&amp;IF('台帳_記入例'!$I$20=$A14,'台帳_記入例'!$A$20&amp;" ","")&amp;IF('台帳_記入例'!$I$21=$A14,'台帳_記入例'!$A$21&amp;" ","")&amp;IF('台帳_記入例'!$I$22=$A14,'台帳_記入例'!$A$22&amp;" ","")&amp;IF('台帳_記入例'!$I$23=$A14,'台帳_記入例'!$A$23&amp;" ","")&amp;IF('台帳_記入例'!$I$24=$A14,'台帳_記入例'!$A$24&amp;" ","")&amp;IF('台帳_記入例'!$I$25=$A14,'台帳_記入例'!$A$25&amp;" ","")&amp;IF('台帳_記入例'!$I$26=$A14,'台帳_記入例'!$A$26&amp;" ","")&amp;IF('台帳_記入例'!$I$27=$A14,'台帳_記入例'!$A$27&amp;" ","")&amp;IF('台帳_記入例'!$I$28=$A14,'台帳_記入例'!$A$28&amp;" ","")&amp;IF('台帳_記入例'!$I$29=$A14,'台帳_記入例'!$A$29&amp;" ","")&amp;IF('台帳_記入例'!$I$30=$A14,'台帳_記入例'!$A$30&amp;" ","")&amp;IF('台帳_記入例'!$I$31=$A14,'台帳_記入例'!$A$31&amp;" ","")&amp;IF('台帳_記入例'!$I$32=$A14,'台帳_記入例'!$A$32&amp;" ","")&amp;IF('台帳_記入例'!$I$33=$A14,'台帳_記入例'!$A$33&amp;" ","")&amp;IF('台帳_記入例'!$I$34=$A14,'台帳_記入例'!$A$34&amp;" ","")&amp;IF('台帳_記入例'!$I$35=$A14,'台帳_記入例'!$A$35&amp;" ","")&amp;IF('台帳_記入例'!$I$36=$A14,'台帳_記入例'!$A$36&amp;" ","")&amp;IF('台帳_記入例'!$I$37=$A14,'台帳_記入例'!$A$37&amp;" ","")&amp;IF('台帳_記入例'!$I$38=$A14,'台帳_記入例'!$A$38&amp;" ","")&amp;IF('台帳_記入例'!$I$39=$A14,'台帳_記入例'!$A$39&amp;" ","")&amp;IF('台帳_記入例'!$I$40=$A14,'台帳_記入例'!$A$40&amp;" ","")&amp;IF('台帳_記入例'!$I$41=$A14,'台帳_記入例'!$A$41&amp;" ","")&amp;IF('台帳_記入例'!$I$42=$A14,'台帳_記入例'!$A$42&amp;" ","")&amp;IF('台帳_記入例'!$I$43=$A14,'台帳_記入例'!$A$43&amp;" ","")&amp;IF('台帳_記入例'!$I$44=$A14,'台帳_記入例'!$A$44&amp;" ","")&amp;IF('台帳_記入例'!$I$45=$A14,'台帳_記入例'!$A$45&amp;" ","")&amp;IF('台帳_記入例'!$I$46=$A14,'台帳_記入例'!$A$46&amp;" ","")&amp;IF('台帳_記入例'!$I$47=$A14,'台帳_記入例'!$A$47&amp;" ","")&amp;IF('台帳_記入例'!$I$48=$A14,'台帳_記入例'!$A$48&amp;" ","")&amp;IF('台帳_記入例'!$I$49=$A14,'台帳_記入例'!$A$49&amp;" ","")&amp;IF('台帳_記入例'!$I$50=$A14,'台帳_記入例'!$A$50&amp;" ","")&amp;IF('台帳_記入例'!$I$51=$A14,'台帳_記入例'!$A$51&amp;" ","")&amp;IF('台帳_記入例'!$I$52=$A14,'台帳_記入例'!$A$52&amp;" ","")&amp;IF('台帳_記入例'!$I$53=$A14,'台帳_記入例'!$A$53&amp;" ","")&amp;IF('台帳_記入例'!$I$54=$A14,'台帳_記入例'!$A$54&amp;" ","")&amp;IF('台帳_記入例'!$I$55=$A14,'台帳_記入例'!$A$55&amp;" ",""))</x:f>
      </x:c>
      <x:c r="C14" s="40" t="str">
        <x:f>IF($A14="","",IF('台帳_記入例'!$F$6=$A14,'台帳_記入例'!$A$6&amp;" ","")&amp;IF('台帳_記入例'!$F$7=$A14,'台帳_記入例'!$A$7&amp;" ","")&amp;IF('台帳_記入例'!$F$8=$A14,'台帳_記入例'!$A$8&amp;" ","")&amp;IF('台帳_記入例'!$F$9=$A14,'台帳_記入例'!$A$9&amp;" ","")&amp;IF('台帳_記入例'!$F$10=$A14,'台帳_記入例'!$A$10&amp;" ","")&amp;IF('台帳_記入例'!$F$11=$A14,'台帳_記入例'!$A$11&amp;" ","")&amp;IF('台帳_記入例'!$F$12=$A14,'台帳_記入例'!$A$12&amp;" ","")&amp;IF('台帳_記入例'!$F$13=$A14,'台帳_記入例'!$A$13&amp;" ","")&amp;IF('台帳_記入例'!$F$14=$A14,'台帳_記入例'!$A$14&amp;" ","")&amp;IF('台帳_記入例'!$F$15=$A14,'台帳_記入例'!$A$15&amp;" ","")&amp;IF('台帳_記入例'!$F$16=$A14,'台帳_記入例'!$A$16&amp;" ","")&amp;IF('台帳_記入例'!$F$17=$A14,'台帳_記入例'!$A$17&amp;" ","")&amp;IF('台帳_記入例'!$F$18=$A14,'台帳_記入例'!$A$18&amp;" ","")&amp;IF('台帳_記入例'!$F$19=$A14,'台帳_記入例'!$A$19&amp;" ","")&amp;IF('台帳_記入例'!$F$20=$A14,'台帳_記入例'!$A$20&amp;" ","")&amp;IF('台帳_記入例'!$F$21=$A14,'台帳_記入例'!$A$21&amp;" ","")&amp;IF('台帳_記入例'!$F$22=$A14,'台帳_記入例'!$A$22&amp;" ","")&amp;IF('台帳_記入例'!$F$23=$A14,'台帳_記入例'!$A$23&amp;" ","")&amp;IF('台帳_記入例'!$F$24=$A14,'台帳_記入例'!$A$24&amp;" ","")&amp;IF('台帳_記入例'!$F$25=$A14,'台帳_記入例'!$A$25&amp;" ","")&amp;IF('台帳_記入例'!$F$26=$A14,'台帳_記入例'!$A$26&amp;" ","")&amp;IF('台帳_記入例'!$F$27=$A14,'台帳_記入例'!$A$27&amp;" ","")&amp;IF('台帳_記入例'!$F$28=$A14,'台帳_記入例'!$A$28&amp;" ","")&amp;IF('台帳_記入例'!$F$29=$A14,'台帳_記入例'!$A$29&amp;" ","")&amp;IF('台帳_記入例'!$F$30=$A14,'台帳_記入例'!$A$30&amp;" ","")&amp;IF('台帳_記入例'!$F$31=$A14,'台帳_記入例'!$A$31&amp;" ","")&amp;IF('台帳_記入例'!$F$32=$A14,'台帳_記入例'!$A$32&amp;" ","")&amp;IF('台帳_記入例'!$F$33=$A14,'台帳_記入例'!$A$33&amp;" ","")&amp;IF('台帳_記入例'!$F$34=$A14,'台帳_記入例'!$A$34&amp;" ","")&amp;IF('台帳_記入例'!$F$35=$A14,'台帳_記入例'!$A$35&amp;" ","")&amp;IF('台帳_記入例'!$F$36=$A14,'台帳_記入例'!$A$36&amp;" ","")&amp;IF('台帳_記入例'!$F$37=$A14,'台帳_記入例'!$A$37&amp;" ","")&amp;IF('台帳_記入例'!$F$38=$A14,'台帳_記入例'!$A$38&amp;" ","")&amp;IF('台帳_記入例'!$F$39=$A14,'台帳_記入例'!$A$39&amp;" ","")&amp;IF('台帳_記入例'!$F$40=$A14,'台帳_記入例'!$A$40&amp;" ","")&amp;IF('台帳_記入例'!$F$41=$A14,'台帳_記入例'!$A$41&amp;" ","")&amp;IF('台帳_記入例'!$F$42=$A14,'台帳_記入例'!$A$42&amp;" ","")&amp;IF('台帳_記入例'!$F$43=$A14,'台帳_記入例'!$A$43&amp;" ","")&amp;IF('台帳_記入例'!$F$44=$A14,'台帳_記入例'!$A$44&amp;" ","")&amp;IF('台帳_記入例'!$F$45=$A14,'台帳_記入例'!$A$45&amp;" ","")&amp;IF('台帳_記入例'!$F$46=$A14,'台帳_記入例'!$A$46&amp;" ","")&amp;IF('台帳_記入例'!$F$47=$A14,'台帳_記入例'!$A$47&amp;" ","")&amp;IF('台帳_記入例'!$F$48=$A14,'台帳_記入例'!$A$48&amp;" ","")&amp;IF('台帳_記入例'!$F$49=$A14,'台帳_記入例'!$A$49&amp;" ","")&amp;IF('台帳_記入例'!$F$50=$A14,'台帳_記入例'!$A$50&amp;" ","")&amp;IF('台帳_記入例'!$F$51=$A14,'台帳_記入例'!$A$51&amp;" ","")&amp;IF('台帳_記入例'!$F$52=$A14,'台帳_記入例'!$A$52&amp;" ","")&amp;IF('台帳_記入例'!$F$53=$A14,'台帳_記入例'!$A$53&amp;" ","")&amp;IF('台帳_記入例'!$F$54=$A14,'台帳_記入例'!$A$54&amp;" ","")&amp;IF('台帳_記入例'!$F$55=$A14,'台帳_記入例'!$A$55&amp;" ",""))</x:f>
      </x:c>
      <x:c r="D14" s="40" t="str">
        <x:f>IF($A14="","",IF('台帳_記入例'!$W$6=$A14,'台帳_記入例'!$A$6&amp;" ","")&amp;IF('台帳_記入例'!$W$7=$A14,'台帳_記入例'!$A$7&amp;" ","")&amp;IF('台帳_記入例'!$W$8=$A14,'台帳_記入例'!$A$8&amp;" ","")&amp;IF('台帳_記入例'!$W$9=$A14,'台帳_記入例'!$A$9&amp;" ","")&amp;IF('台帳_記入例'!$W$10=$A14,'台帳_記入例'!$A$10&amp;" ","")&amp;IF('台帳_記入例'!$W$11=$A14,'台帳_記入例'!$A$11&amp;" ","")&amp;IF('台帳_記入例'!$W$12=$A14,'台帳_記入例'!$A$12&amp;" ","")&amp;IF('台帳_記入例'!$W$13=$A14,'台帳_記入例'!$A$13&amp;" ","")&amp;IF('台帳_記入例'!$W$14=$A14,'台帳_記入例'!$A$14&amp;" ","")&amp;IF('台帳_記入例'!$W$15=$A14,'台帳_記入例'!$A$15&amp;" ","")&amp;IF('台帳_記入例'!$W$16=$A14,'台帳_記入例'!$A$16&amp;" ","")&amp;IF('台帳_記入例'!$W$17=$A14,'台帳_記入例'!$A$17&amp;" ","")&amp;IF('台帳_記入例'!$W$18=$A14,'台帳_記入例'!$A$18&amp;" ","")&amp;IF('台帳_記入例'!$W$19=$A14,'台帳_記入例'!$A$19&amp;" ","")&amp;IF('台帳_記入例'!$W$20=$A14,'台帳_記入例'!$A$20&amp;" ","")&amp;IF('台帳_記入例'!$W$21=$A14,'台帳_記入例'!$A$21&amp;" ","")&amp;IF('台帳_記入例'!$W$22=$A14,'台帳_記入例'!$A$22&amp;" ","")&amp;IF('台帳_記入例'!$W$23=$A14,'台帳_記入例'!$A$23&amp;" ","")&amp;IF('台帳_記入例'!$W$24=$A14,'台帳_記入例'!$A$24&amp;" ","")&amp;IF('台帳_記入例'!$W$25=$A14,'台帳_記入例'!$A$25&amp;" ","")&amp;IF('台帳_記入例'!$W$26=$A14,'台帳_記入例'!$A$26&amp;" ","")&amp;IF('台帳_記入例'!$W$27=$A14,'台帳_記入例'!$A$27&amp;" ","")&amp;IF('台帳_記入例'!$W$28=$A14,'台帳_記入例'!$A$28&amp;" ","")&amp;IF('台帳_記入例'!$W$29=$A14,'台帳_記入例'!$A$29&amp;" ","")&amp;IF('台帳_記入例'!$W$30=$A14,'台帳_記入例'!$A$30&amp;" ","")&amp;IF('台帳_記入例'!$W$31=$A14,'台帳_記入例'!$A$31&amp;" ","")&amp;IF('台帳_記入例'!$W$32=$A14,'台帳_記入例'!$A$32&amp;" ","")&amp;IF('台帳_記入例'!$W$33=$A14,'台帳_記入例'!$A$33&amp;" ","")&amp;IF('台帳_記入例'!$W$34=$A14,'台帳_記入例'!$A$34&amp;" ","")&amp;IF('台帳_記入例'!$W$35=$A14,'台帳_記入例'!$A$35&amp;" ","")&amp;IF('台帳_記入例'!$W$36=$A14,'台帳_記入例'!$A$36&amp;" ","")&amp;IF('台帳_記入例'!$W$37=$A14,'台帳_記入例'!$A$37&amp;" ","")&amp;IF('台帳_記入例'!$W$38=$A14,'台帳_記入例'!$A$38&amp;" ","")&amp;IF('台帳_記入例'!$W$39=$A14,'台帳_記入例'!$A$39&amp;" ","")&amp;IF('台帳_記入例'!$W$40=$A14,'台帳_記入例'!$A$40&amp;" ","")&amp;IF('台帳_記入例'!$W$41=$A14,'台帳_記入例'!$A$41&amp;" ","")&amp;IF('台帳_記入例'!$W$42=$A14,'台帳_記入例'!$A$42&amp;" ","")&amp;IF('台帳_記入例'!$W$43=$A14,'台帳_記入例'!$A$43&amp;" ","")&amp;IF('台帳_記入例'!$W$44=$A14,'台帳_記入例'!$A$44&amp;" ","")&amp;IF('台帳_記入例'!$W$45=$A14,'台帳_記入例'!$A$45&amp;" ","")&amp;IF('台帳_記入例'!$W$46=$A14,'台帳_記入例'!$A$46&amp;" ","")&amp;IF('台帳_記入例'!$W$47=$A14,'台帳_記入例'!$A$47&amp;" ","")&amp;IF('台帳_記入例'!$W$48=$A14,'台帳_記入例'!$A$48&amp;" ","")&amp;IF('台帳_記入例'!$W$49=$A14,'台帳_記入例'!$A$49&amp;" ","")&amp;IF('台帳_記入例'!$W$50=$A14,'台帳_記入例'!$A$50&amp;" ","")&amp;IF('台帳_記入例'!$W$51=$A14,'台帳_記入例'!$A$51&amp;" ","")&amp;IF('台帳_記入例'!$W$52=$A14,'台帳_記入例'!$A$52&amp;" ","")&amp;IF('台帳_記入例'!$W$53=$A14,'台帳_記入例'!$A$53&amp;" ","")&amp;IF('台帳_記入例'!$W$54=$A14,'台帳_記入例'!$A$54&amp;" ","")&amp;IF('台帳_記入例'!$W$55=$A14,'台帳_記入例'!$A$55&amp;" ",""))</x:f>
      </x:c>
      <x:c r="E14" s="40" t="str">
        <x:f>IF(A14="","",IF(OR(B14&lt;&gt;"",C14&lt;&gt;"",D14&lt;&gt;""),"台帳で完了状態・担当を確認",""))</x:f>
      </x:c>
    </x:row>
    <x:row r="15" ht="37" customHeight="1">
      <x:c r="A15" s="60" t="n">
        <x:f>IF(MONTH(DATE(YEAR($B$3),MONTH($B$3),10))=MONTH($B$3),DATE(YEAR($B$3),MONTH($B$3),10),"")</x:f>
        <x:v>46275</x:v>
      </x:c>
      <x:c r="B15" s="40" t="str">
        <x:f>IF($A15="","",IF('台帳_記入例'!$I$6=$A15,'台帳_記入例'!$A$6&amp;" ","")&amp;IF('台帳_記入例'!$I$7=$A15,'台帳_記入例'!$A$7&amp;" ","")&amp;IF('台帳_記入例'!$I$8=$A15,'台帳_記入例'!$A$8&amp;" ","")&amp;IF('台帳_記入例'!$I$9=$A15,'台帳_記入例'!$A$9&amp;" ","")&amp;IF('台帳_記入例'!$I$10=$A15,'台帳_記入例'!$A$10&amp;" ","")&amp;IF('台帳_記入例'!$I$11=$A15,'台帳_記入例'!$A$11&amp;" ","")&amp;IF('台帳_記入例'!$I$12=$A15,'台帳_記入例'!$A$12&amp;" ","")&amp;IF('台帳_記入例'!$I$13=$A15,'台帳_記入例'!$A$13&amp;" ","")&amp;IF('台帳_記入例'!$I$14=$A15,'台帳_記入例'!$A$14&amp;" ","")&amp;IF('台帳_記入例'!$I$15=$A15,'台帳_記入例'!$A$15&amp;" ","")&amp;IF('台帳_記入例'!$I$16=$A15,'台帳_記入例'!$A$16&amp;" ","")&amp;IF('台帳_記入例'!$I$17=$A15,'台帳_記入例'!$A$17&amp;" ","")&amp;IF('台帳_記入例'!$I$18=$A15,'台帳_記入例'!$A$18&amp;" ","")&amp;IF('台帳_記入例'!$I$19=$A15,'台帳_記入例'!$A$19&amp;" ","")&amp;IF('台帳_記入例'!$I$20=$A15,'台帳_記入例'!$A$20&amp;" ","")&amp;IF('台帳_記入例'!$I$21=$A15,'台帳_記入例'!$A$21&amp;" ","")&amp;IF('台帳_記入例'!$I$22=$A15,'台帳_記入例'!$A$22&amp;" ","")&amp;IF('台帳_記入例'!$I$23=$A15,'台帳_記入例'!$A$23&amp;" ","")&amp;IF('台帳_記入例'!$I$24=$A15,'台帳_記入例'!$A$24&amp;" ","")&amp;IF('台帳_記入例'!$I$25=$A15,'台帳_記入例'!$A$25&amp;" ","")&amp;IF('台帳_記入例'!$I$26=$A15,'台帳_記入例'!$A$26&amp;" ","")&amp;IF('台帳_記入例'!$I$27=$A15,'台帳_記入例'!$A$27&amp;" ","")&amp;IF('台帳_記入例'!$I$28=$A15,'台帳_記入例'!$A$28&amp;" ","")&amp;IF('台帳_記入例'!$I$29=$A15,'台帳_記入例'!$A$29&amp;" ","")&amp;IF('台帳_記入例'!$I$30=$A15,'台帳_記入例'!$A$30&amp;" ","")&amp;IF('台帳_記入例'!$I$31=$A15,'台帳_記入例'!$A$31&amp;" ","")&amp;IF('台帳_記入例'!$I$32=$A15,'台帳_記入例'!$A$32&amp;" ","")&amp;IF('台帳_記入例'!$I$33=$A15,'台帳_記入例'!$A$33&amp;" ","")&amp;IF('台帳_記入例'!$I$34=$A15,'台帳_記入例'!$A$34&amp;" ","")&amp;IF('台帳_記入例'!$I$35=$A15,'台帳_記入例'!$A$35&amp;" ","")&amp;IF('台帳_記入例'!$I$36=$A15,'台帳_記入例'!$A$36&amp;" ","")&amp;IF('台帳_記入例'!$I$37=$A15,'台帳_記入例'!$A$37&amp;" ","")&amp;IF('台帳_記入例'!$I$38=$A15,'台帳_記入例'!$A$38&amp;" ","")&amp;IF('台帳_記入例'!$I$39=$A15,'台帳_記入例'!$A$39&amp;" ","")&amp;IF('台帳_記入例'!$I$40=$A15,'台帳_記入例'!$A$40&amp;" ","")&amp;IF('台帳_記入例'!$I$41=$A15,'台帳_記入例'!$A$41&amp;" ","")&amp;IF('台帳_記入例'!$I$42=$A15,'台帳_記入例'!$A$42&amp;" ","")&amp;IF('台帳_記入例'!$I$43=$A15,'台帳_記入例'!$A$43&amp;" ","")&amp;IF('台帳_記入例'!$I$44=$A15,'台帳_記入例'!$A$44&amp;" ","")&amp;IF('台帳_記入例'!$I$45=$A15,'台帳_記入例'!$A$45&amp;" ","")&amp;IF('台帳_記入例'!$I$46=$A15,'台帳_記入例'!$A$46&amp;" ","")&amp;IF('台帳_記入例'!$I$47=$A15,'台帳_記入例'!$A$47&amp;" ","")&amp;IF('台帳_記入例'!$I$48=$A15,'台帳_記入例'!$A$48&amp;" ","")&amp;IF('台帳_記入例'!$I$49=$A15,'台帳_記入例'!$A$49&amp;" ","")&amp;IF('台帳_記入例'!$I$50=$A15,'台帳_記入例'!$A$50&amp;" ","")&amp;IF('台帳_記入例'!$I$51=$A15,'台帳_記入例'!$A$51&amp;" ","")&amp;IF('台帳_記入例'!$I$52=$A15,'台帳_記入例'!$A$52&amp;" ","")&amp;IF('台帳_記入例'!$I$53=$A15,'台帳_記入例'!$A$53&amp;" ","")&amp;IF('台帳_記入例'!$I$54=$A15,'台帳_記入例'!$A$54&amp;" ","")&amp;IF('台帳_記入例'!$I$55=$A15,'台帳_記入例'!$A$55&amp;" ",""))</x:f>
        <x:v>C02 </x:v>
      </x:c>
      <x:c r="C15" s="40" t="str">
        <x:f>IF($A15="","",IF('台帳_記入例'!$F$6=$A15,'台帳_記入例'!$A$6&amp;" ","")&amp;IF('台帳_記入例'!$F$7=$A15,'台帳_記入例'!$A$7&amp;" ","")&amp;IF('台帳_記入例'!$F$8=$A15,'台帳_記入例'!$A$8&amp;" ","")&amp;IF('台帳_記入例'!$F$9=$A15,'台帳_記入例'!$A$9&amp;" ","")&amp;IF('台帳_記入例'!$F$10=$A15,'台帳_記入例'!$A$10&amp;" ","")&amp;IF('台帳_記入例'!$F$11=$A15,'台帳_記入例'!$A$11&amp;" ","")&amp;IF('台帳_記入例'!$F$12=$A15,'台帳_記入例'!$A$12&amp;" ","")&amp;IF('台帳_記入例'!$F$13=$A15,'台帳_記入例'!$A$13&amp;" ","")&amp;IF('台帳_記入例'!$F$14=$A15,'台帳_記入例'!$A$14&amp;" ","")&amp;IF('台帳_記入例'!$F$15=$A15,'台帳_記入例'!$A$15&amp;" ","")&amp;IF('台帳_記入例'!$F$16=$A15,'台帳_記入例'!$A$16&amp;" ","")&amp;IF('台帳_記入例'!$F$17=$A15,'台帳_記入例'!$A$17&amp;" ","")&amp;IF('台帳_記入例'!$F$18=$A15,'台帳_記入例'!$A$18&amp;" ","")&amp;IF('台帳_記入例'!$F$19=$A15,'台帳_記入例'!$A$19&amp;" ","")&amp;IF('台帳_記入例'!$F$20=$A15,'台帳_記入例'!$A$20&amp;" ","")&amp;IF('台帳_記入例'!$F$21=$A15,'台帳_記入例'!$A$21&amp;" ","")&amp;IF('台帳_記入例'!$F$22=$A15,'台帳_記入例'!$A$22&amp;" ","")&amp;IF('台帳_記入例'!$F$23=$A15,'台帳_記入例'!$A$23&amp;" ","")&amp;IF('台帳_記入例'!$F$24=$A15,'台帳_記入例'!$A$24&amp;" ","")&amp;IF('台帳_記入例'!$F$25=$A15,'台帳_記入例'!$A$25&amp;" ","")&amp;IF('台帳_記入例'!$F$26=$A15,'台帳_記入例'!$A$26&amp;" ","")&amp;IF('台帳_記入例'!$F$27=$A15,'台帳_記入例'!$A$27&amp;" ","")&amp;IF('台帳_記入例'!$F$28=$A15,'台帳_記入例'!$A$28&amp;" ","")&amp;IF('台帳_記入例'!$F$29=$A15,'台帳_記入例'!$A$29&amp;" ","")&amp;IF('台帳_記入例'!$F$30=$A15,'台帳_記入例'!$A$30&amp;" ","")&amp;IF('台帳_記入例'!$F$31=$A15,'台帳_記入例'!$A$31&amp;" ","")&amp;IF('台帳_記入例'!$F$32=$A15,'台帳_記入例'!$A$32&amp;" ","")&amp;IF('台帳_記入例'!$F$33=$A15,'台帳_記入例'!$A$33&amp;" ","")&amp;IF('台帳_記入例'!$F$34=$A15,'台帳_記入例'!$A$34&amp;" ","")&amp;IF('台帳_記入例'!$F$35=$A15,'台帳_記入例'!$A$35&amp;" ","")&amp;IF('台帳_記入例'!$F$36=$A15,'台帳_記入例'!$A$36&amp;" ","")&amp;IF('台帳_記入例'!$F$37=$A15,'台帳_記入例'!$A$37&amp;" ","")&amp;IF('台帳_記入例'!$F$38=$A15,'台帳_記入例'!$A$38&amp;" ","")&amp;IF('台帳_記入例'!$F$39=$A15,'台帳_記入例'!$A$39&amp;" ","")&amp;IF('台帳_記入例'!$F$40=$A15,'台帳_記入例'!$A$40&amp;" ","")&amp;IF('台帳_記入例'!$F$41=$A15,'台帳_記入例'!$A$41&amp;" ","")&amp;IF('台帳_記入例'!$F$42=$A15,'台帳_記入例'!$A$42&amp;" ","")&amp;IF('台帳_記入例'!$F$43=$A15,'台帳_記入例'!$A$43&amp;" ","")&amp;IF('台帳_記入例'!$F$44=$A15,'台帳_記入例'!$A$44&amp;" ","")&amp;IF('台帳_記入例'!$F$45=$A15,'台帳_記入例'!$A$45&amp;" ","")&amp;IF('台帳_記入例'!$F$46=$A15,'台帳_記入例'!$A$46&amp;" ","")&amp;IF('台帳_記入例'!$F$47=$A15,'台帳_記入例'!$A$47&amp;" ","")&amp;IF('台帳_記入例'!$F$48=$A15,'台帳_記入例'!$A$48&amp;" ","")&amp;IF('台帳_記入例'!$F$49=$A15,'台帳_記入例'!$A$49&amp;" ","")&amp;IF('台帳_記入例'!$F$50=$A15,'台帳_記入例'!$A$50&amp;" ","")&amp;IF('台帳_記入例'!$F$51=$A15,'台帳_記入例'!$A$51&amp;" ","")&amp;IF('台帳_記入例'!$F$52=$A15,'台帳_記入例'!$A$52&amp;" ","")&amp;IF('台帳_記入例'!$F$53=$A15,'台帳_記入例'!$A$53&amp;" ","")&amp;IF('台帳_記入例'!$F$54=$A15,'台帳_記入例'!$A$54&amp;" ","")&amp;IF('台帳_記入例'!$F$55=$A15,'台帳_記入例'!$A$55&amp;" ",""))</x:f>
        <x:v>C09 </x:v>
      </x:c>
      <x:c r="D15" s="40" t="str">
        <x:f>IF($A15="","",IF('台帳_記入例'!$W$6=$A15,'台帳_記入例'!$A$6&amp;" ","")&amp;IF('台帳_記入例'!$W$7=$A15,'台帳_記入例'!$A$7&amp;" ","")&amp;IF('台帳_記入例'!$W$8=$A15,'台帳_記入例'!$A$8&amp;" ","")&amp;IF('台帳_記入例'!$W$9=$A15,'台帳_記入例'!$A$9&amp;" ","")&amp;IF('台帳_記入例'!$W$10=$A15,'台帳_記入例'!$A$10&amp;" ","")&amp;IF('台帳_記入例'!$W$11=$A15,'台帳_記入例'!$A$11&amp;" ","")&amp;IF('台帳_記入例'!$W$12=$A15,'台帳_記入例'!$A$12&amp;" ","")&amp;IF('台帳_記入例'!$W$13=$A15,'台帳_記入例'!$A$13&amp;" ","")&amp;IF('台帳_記入例'!$W$14=$A15,'台帳_記入例'!$A$14&amp;" ","")&amp;IF('台帳_記入例'!$W$15=$A15,'台帳_記入例'!$A$15&amp;" ","")&amp;IF('台帳_記入例'!$W$16=$A15,'台帳_記入例'!$A$16&amp;" ","")&amp;IF('台帳_記入例'!$W$17=$A15,'台帳_記入例'!$A$17&amp;" ","")&amp;IF('台帳_記入例'!$W$18=$A15,'台帳_記入例'!$A$18&amp;" ","")&amp;IF('台帳_記入例'!$W$19=$A15,'台帳_記入例'!$A$19&amp;" ","")&amp;IF('台帳_記入例'!$W$20=$A15,'台帳_記入例'!$A$20&amp;" ","")&amp;IF('台帳_記入例'!$W$21=$A15,'台帳_記入例'!$A$21&amp;" ","")&amp;IF('台帳_記入例'!$W$22=$A15,'台帳_記入例'!$A$22&amp;" ","")&amp;IF('台帳_記入例'!$W$23=$A15,'台帳_記入例'!$A$23&amp;" ","")&amp;IF('台帳_記入例'!$W$24=$A15,'台帳_記入例'!$A$24&amp;" ","")&amp;IF('台帳_記入例'!$W$25=$A15,'台帳_記入例'!$A$25&amp;" ","")&amp;IF('台帳_記入例'!$W$26=$A15,'台帳_記入例'!$A$26&amp;" ","")&amp;IF('台帳_記入例'!$W$27=$A15,'台帳_記入例'!$A$27&amp;" ","")&amp;IF('台帳_記入例'!$W$28=$A15,'台帳_記入例'!$A$28&amp;" ","")&amp;IF('台帳_記入例'!$W$29=$A15,'台帳_記入例'!$A$29&amp;" ","")&amp;IF('台帳_記入例'!$W$30=$A15,'台帳_記入例'!$A$30&amp;" ","")&amp;IF('台帳_記入例'!$W$31=$A15,'台帳_記入例'!$A$31&amp;" ","")&amp;IF('台帳_記入例'!$W$32=$A15,'台帳_記入例'!$A$32&amp;" ","")&amp;IF('台帳_記入例'!$W$33=$A15,'台帳_記入例'!$A$33&amp;" ","")&amp;IF('台帳_記入例'!$W$34=$A15,'台帳_記入例'!$A$34&amp;" ","")&amp;IF('台帳_記入例'!$W$35=$A15,'台帳_記入例'!$A$35&amp;" ","")&amp;IF('台帳_記入例'!$W$36=$A15,'台帳_記入例'!$A$36&amp;" ","")&amp;IF('台帳_記入例'!$W$37=$A15,'台帳_記入例'!$A$37&amp;" ","")&amp;IF('台帳_記入例'!$W$38=$A15,'台帳_記入例'!$A$38&amp;" ","")&amp;IF('台帳_記入例'!$W$39=$A15,'台帳_記入例'!$A$39&amp;" ","")&amp;IF('台帳_記入例'!$W$40=$A15,'台帳_記入例'!$A$40&amp;" ","")&amp;IF('台帳_記入例'!$W$41=$A15,'台帳_記入例'!$A$41&amp;" ","")&amp;IF('台帳_記入例'!$W$42=$A15,'台帳_記入例'!$A$42&amp;" ","")&amp;IF('台帳_記入例'!$W$43=$A15,'台帳_記入例'!$A$43&amp;" ","")&amp;IF('台帳_記入例'!$W$44=$A15,'台帳_記入例'!$A$44&amp;" ","")&amp;IF('台帳_記入例'!$W$45=$A15,'台帳_記入例'!$A$45&amp;" ","")&amp;IF('台帳_記入例'!$W$46=$A15,'台帳_記入例'!$A$46&amp;" ","")&amp;IF('台帳_記入例'!$W$47=$A15,'台帳_記入例'!$A$47&amp;" ","")&amp;IF('台帳_記入例'!$W$48=$A15,'台帳_記入例'!$A$48&amp;" ","")&amp;IF('台帳_記入例'!$W$49=$A15,'台帳_記入例'!$A$49&amp;" ","")&amp;IF('台帳_記入例'!$W$50=$A15,'台帳_記入例'!$A$50&amp;" ","")&amp;IF('台帳_記入例'!$W$51=$A15,'台帳_記入例'!$A$51&amp;" ","")&amp;IF('台帳_記入例'!$W$52=$A15,'台帳_記入例'!$A$52&amp;" ","")&amp;IF('台帳_記入例'!$W$53=$A15,'台帳_記入例'!$A$53&amp;" ","")&amp;IF('台帳_記入例'!$W$54=$A15,'台帳_記入例'!$A$54&amp;" ","")&amp;IF('台帳_記入例'!$W$55=$A15,'台帳_記入例'!$A$55&amp;" ",""))</x:f>
      </x:c>
      <x:c r="E15" s="40" t="str">
        <x:f>IF(A15="","",IF(OR(B15&lt;&gt;"",C15&lt;&gt;"",D15&lt;&gt;""),"台帳で完了状態・担当を確認",""))</x:f>
        <x:v>台帳で完了状態・担当を確認</x:v>
      </x:c>
    </x:row>
    <x:row r="16" ht="37" customHeight="1">
      <x:c r="A16" s="60" t="n">
        <x:f>IF(MONTH(DATE(YEAR($B$3),MONTH($B$3),11))=MONTH($B$3),DATE(YEAR($B$3),MONTH($B$3),11),"")</x:f>
        <x:v>46276</x:v>
      </x:c>
      <x:c r="B16" s="40" t="str">
        <x:f>IF($A16="","",IF('台帳_記入例'!$I$6=$A16,'台帳_記入例'!$A$6&amp;" ","")&amp;IF('台帳_記入例'!$I$7=$A16,'台帳_記入例'!$A$7&amp;" ","")&amp;IF('台帳_記入例'!$I$8=$A16,'台帳_記入例'!$A$8&amp;" ","")&amp;IF('台帳_記入例'!$I$9=$A16,'台帳_記入例'!$A$9&amp;" ","")&amp;IF('台帳_記入例'!$I$10=$A16,'台帳_記入例'!$A$10&amp;" ","")&amp;IF('台帳_記入例'!$I$11=$A16,'台帳_記入例'!$A$11&amp;" ","")&amp;IF('台帳_記入例'!$I$12=$A16,'台帳_記入例'!$A$12&amp;" ","")&amp;IF('台帳_記入例'!$I$13=$A16,'台帳_記入例'!$A$13&amp;" ","")&amp;IF('台帳_記入例'!$I$14=$A16,'台帳_記入例'!$A$14&amp;" ","")&amp;IF('台帳_記入例'!$I$15=$A16,'台帳_記入例'!$A$15&amp;" ","")&amp;IF('台帳_記入例'!$I$16=$A16,'台帳_記入例'!$A$16&amp;" ","")&amp;IF('台帳_記入例'!$I$17=$A16,'台帳_記入例'!$A$17&amp;" ","")&amp;IF('台帳_記入例'!$I$18=$A16,'台帳_記入例'!$A$18&amp;" ","")&amp;IF('台帳_記入例'!$I$19=$A16,'台帳_記入例'!$A$19&amp;" ","")&amp;IF('台帳_記入例'!$I$20=$A16,'台帳_記入例'!$A$20&amp;" ","")&amp;IF('台帳_記入例'!$I$21=$A16,'台帳_記入例'!$A$21&amp;" ","")&amp;IF('台帳_記入例'!$I$22=$A16,'台帳_記入例'!$A$22&amp;" ","")&amp;IF('台帳_記入例'!$I$23=$A16,'台帳_記入例'!$A$23&amp;" ","")&amp;IF('台帳_記入例'!$I$24=$A16,'台帳_記入例'!$A$24&amp;" ","")&amp;IF('台帳_記入例'!$I$25=$A16,'台帳_記入例'!$A$25&amp;" ","")&amp;IF('台帳_記入例'!$I$26=$A16,'台帳_記入例'!$A$26&amp;" ","")&amp;IF('台帳_記入例'!$I$27=$A16,'台帳_記入例'!$A$27&amp;" ","")&amp;IF('台帳_記入例'!$I$28=$A16,'台帳_記入例'!$A$28&amp;" ","")&amp;IF('台帳_記入例'!$I$29=$A16,'台帳_記入例'!$A$29&amp;" ","")&amp;IF('台帳_記入例'!$I$30=$A16,'台帳_記入例'!$A$30&amp;" ","")&amp;IF('台帳_記入例'!$I$31=$A16,'台帳_記入例'!$A$31&amp;" ","")&amp;IF('台帳_記入例'!$I$32=$A16,'台帳_記入例'!$A$32&amp;" ","")&amp;IF('台帳_記入例'!$I$33=$A16,'台帳_記入例'!$A$33&amp;" ","")&amp;IF('台帳_記入例'!$I$34=$A16,'台帳_記入例'!$A$34&amp;" ","")&amp;IF('台帳_記入例'!$I$35=$A16,'台帳_記入例'!$A$35&amp;" ","")&amp;IF('台帳_記入例'!$I$36=$A16,'台帳_記入例'!$A$36&amp;" ","")&amp;IF('台帳_記入例'!$I$37=$A16,'台帳_記入例'!$A$37&amp;" ","")&amp;IF('台帳_記入例'!$I$38=$A16,'台帳_記入例'!$A$38&amp;" ","")&amp;IF('台帳_記入例'!$I$39=$A16,'台帳_記入例'!$A$39&amp;" ","")&amp;IF('台帳_記入例'!$I$40=$A16,'台帳_記入例'!$A$40&amp;" ","")&amp;IF('台帳_記入例'!$I$41=$A16,'台帳_記入例'!$A$41&amp;" ","")&amp;IF('台帳_記入例'!$I$42=$A16,'台帳_記入例'!$A$42&amp;" ","")&amp;IF('台帳_記入例'!$I$43=$A16,'台帳_記入例'!$A$43&amp;" ","")&amp;IF('台帳_記入例'!$I$44=$A16,'台帳_記入例'!$A$44&amp;" ","")&amp;IF('台帳_記入例'!$I$45=$A16,'台帳_記入例'!$A$45&amp;" ","")&amp;IF('台帳_記入例'!$I$46=$A16,'台帳_記入例'!$A$46&amp;" ","")&amp;IF('台帳_記入例'!$I$47=$A16,'台帳_記入例'!$A$47&amp;" ","")&amp;IF('台帳_記入例'!$I$48=$A16,'台帳_記入例'!$A$48&amp;" ","")&amp;IF('台帳_記入例'!$I$49=$A16,'台帳_記入例'!$A$49&amp;" ","")&amp;IF('台帳_記入例'!$I$50=$A16,'台帳_記入例'!$A$50&amp;" ","")&amp;IF('台帳_記入例'!$I$51=$A16,'台帳_記入例'!$A$51&amp;" ","")&amp;IF('台帳_記入例'!$I$52=$A16,'台帳_記入例'!$A$52&amp;" ","")&amp;IF('台帳_記入例'!$I$53=$A16,'台帳_記入例'!$A$53&amp;" ","")&amp;IF('台帳_記入例'!$I$54=$A16,'台帳_記入例'!$A$54&amp;" ","")&amp;IF('台帳_記入例'!$I$55=$A16,'台帳_記入例'!$A$55&amp;" ",""))</x:f>
        <x:v>C04 </x:v>
      </x:c>
      <x:c r="C16" s="40" t="str">
        <x:f>IF($A16="","",IF('台帳_記入例'!$F$6=$A16,'台帳_記入例'!$A$6&amp;" ","")&amp;IF('台帳_記入例'!$F$7=$A16,'台帳_記入例'!$A$7&amp;" ","")&amp;IF('台帳_記入例'!$F$8=$A16,'台帳_記入例'!$A$8&amp;" ","")&amp;IF('台帳_記入例'!$F$9=$A16,'台帳_記入例'!$A$9&amp;" ","")&amp;IF('台帳_記入例'!$F$10=$A16,'台帳_記入例'!$A$10&amp;" ","")&amp;IF('台帳_記入例'!$F$11=$A16,'台帳_記入例'!$A$11&amp;" ","")&amp;IF('台帳_記入例'!$F$12=$A16,'台帳_記入例'!$A$12&amp;" ","")&amp;IF('台帳_記入例'!$F$13=$A16,'台帳_記入例'!$A$13&amp;" ","")&amp;IF('台帳_記入例'!$F$14=$A16,'台帳_記入例'!$A$14&amp;" ","")&amp;IF('台帳_記入例'!$F$15=$A16,'台帳_記入例'!$A$15&amp;" ","")&amp;IF('台帳_記入例'!$F$16=$A16,'台帳_記入例'!$A$16&amp;" ","")&amp;IF('台帳_記入例'!$F$17=$A16,'台帳_記入例'!$A$17&amp;" ","")&amp;IF('台帳_記入例'!$F$18=$A16,'台帳_記入例'!$A$18&amp;" ","")&amp;IF('台帳_記入例'!$F$19=$A16,'台帳_記入例'!$A$19&amp;" ","")&amp;IF('台帳_記入例'!$F$20=$A16,'台帳_記入例'!$A$20&amp;" ","")&amp;IF('台帳_記入例'!$F$21=$A16,'台帳_記入例'!$A$21&amp;" ","")&amp;IF('台帳_記入例'!$F$22=$A16,'台帳_記入例'!$A$22&amp;" ","")&amp;IF('台帳_記入例'!$F$23=$A16,'台帳_記入例'!$A$23&amp;" ","")&amp;IF('台帳_記入例'!$F$24=$A16,'台帳_記入例'!$A$24&amp;" ","")&amp;IF('台帳_記入例'!$F$25=$A16,'台帳_記入例'!$A$25&amp;" ","")&amp;IF('台帳_記入例'!$F$26=$A16,'台帳_記入例'!$A$26&amp;" ","")&amp;IF('台帳_記入例'!$F$27=$A16,'台帳_記入例'!$A$27&amp;" ","")&amp;IF('台帳_記入例'!$F$28=$A16,'台帳_記入例'!$A$28&amp;" ","")&amp;IF('台帳_記入例'!$F$29=$A16,'台帳_記入例'!$A$29&amp;" ","")&amp;IF('台帳_記入例'!$F$30=$A16,'台帳_記入例'!$A$30&amp;" ","")&amp;IF('台帳_記入例'!$F$31=$A16,'台帳_記入例'!$A$31&amp;" ","")&amp;IF('台帳_記入例'!$F$32=$A16,'台帳_記入例'!$A$32&amp;" ","")&amp;IF('台帳_記入例'!$F$33=$A16,'台帳_記入例'!$A$33&amp;" ","")&amp;IF('台帳_記入例'!$F$34=$A16,'台帳_記入例'!$A$34&amp;" ","")&amp;IF('台帳_記入例'!$F$35=$A16,'台帳_記入例'!$A$35&amp;" ","")&amp;IF('台帳_記入例'!$F$36=$A16,'台帳_記入例'!$A$36&amp;" ","")&amp;IF('台帳_記入例'!$F$37=$A16,'台帳_記入例'!$A$37&amp;" ","")&amp;IF('台帳_記入例'!$F$38=$A16,'台帳_記入例'!$A$38&amp;" ","")&amp;IF('台帳_記入例'!$F$39=$A16,'台帳_記入例'!$A$39&amp;" ","")&amp;IF('台帳_記入例'!$F$40=$A16,'台帳_記入例'!$A$40&amp;" ","")&amp;IF('台帳_記入例'!$F$41=$A16,'台帳_記入例'!$A$41&amp;" ","")&amp;IF('台帳_記入例'!$F$42=$A16,'台帳_記入例'!$A$42&amp;" ","")&amp;IF('台帳_記入例'!$F$43=$A16,'台帳_記入例'!$A$43&amp;" ","")&amp;IF('台帳_記入例'!$F$44=$A16,'台帳_記入例'!$A$44&amp;" ","")&amp;IF('台帳_記入例'!$F$45=$A16,'台帳_記入例'!$A$45&amp;" ","")&amp;IF('台帳_記入例'!$F$46=$A16,'台帳_記入例'!$A$46&amp;" ","")&amp;IF('台帳_記入例'!$F$47=$A16,'台帳_記入例'!$A$47&amp;" ","")&amp;IF('台帳_記入例'!$F$48=$A16,'台帳_記入例'!$A$48&amp;" ","")&amp;IF('台帳_記入例'!$F$49=$A16,'台帳_記入例'!$A$49&amp;" ","")&amp;IF('台帳_記入例'!$F$50=$A16,'台帳_記入例'!$A$50&amp;" ","")&amp;IF('台帳_記入例'!$F$51=$A16,'台帳_記入例'!$A$51&amp;" ","")&amp;IF('台帳_記入例'!$F$52=$A16,'台帳_記入例'!$A$52&amp;" ","")&amp;IF('台帳_記入例'!$F$53=$A16,'台帳_記入例'!$A$53&amp;" ","")&amp;IF('台帳_記入例'!$F$54=$A16,'台帳_記入例'!$A$54&amp;" ","")&amp;IF('台帳_記入例'!$F$55=$A16,'台帳_記入例'!$A$55&amp;" ",""))</x:f>
      </x:c>
      <x:c r="D16" s="40" t="str">
        <x:f>IF($A16="","",IF('台帳_記入例'!$W$6=$A16,'台帳_記入例'!$A$6&amp;" ","")&amp;IF('台帳_記入例'!$W$7=$A16,'台帳_記入例'!$A$7&amp;" ","")&amp;IF('台帳_記入例'!$W$8=$A16,'台帳_記入例'!$A$8&amp;" ","")&amp;IF('台帳_記入例'!$W$9=$A16,'台帳_記入例'!$A$9&amp;" ","")&amp;IF('台帳_記入例'!$W$10=$A16,'台帳_記入例'!$A$10&amp;" ","")&amp;IF('台帳_記入例'!$W$11=$A16,'台帳_記入例'!$A$11&amp;" ","")&amp;IF('台帳_記入例'!$W$12=$A16,'台帳_記入例'!$A$12&amp;" ","")&amp;IF('台帳_記入例'!$W$13=$A16,'台帳_記入例'!$A$13&amp;" ","")&amp;IF('台帳_記入例'!$W$14=$A16,'台帳_記入例'!$A$14&amp;" ","")&amp;IF('台帳_記入例'!$W$15=$A16,'台帳_記入例'!$A$15&amp;" ","")&amp;IF('台帳_記入例'!$W$16=$A16,'台帳_記入例'!$A$16&amp;" ","")&amp;IF('台帳_記入例'!$W$17=$A16,'台帳_記入例'!$A$17&amp;" ","")&amp;IF('台帳_記入例'!$W$18=$A16,'台帳_記入例'!$A$18&amp;" ","")&amp;IF('台帳_記入例'!$W$19=$A16,'台帳_記入例'!$A$19&amp;" ","")&amp;IF('台帳_記入例'!$W$20=$A16,'台帳_記入例'!$A$20&amp;" ","")&amp;IF('台帳_記入例'!$W$21=$A16,'台帳_記入例'!$A$21&amp;" ","")&amp;IF('台帳_記入例'!$W$22=$A16,'台帳_記入例'!$A$22&amp;" ","")&amp;IF('台帳_記入例'!$W$23=$A16,'台帳_記入例'!$A$23&amp;" ","")&amp;IF('台帳_記入例'!$W$24=$A16,'台帳_記入例'!$A$24&amp;" ","")&amp;IF('台帳_記入例'!$W$25=$A16,'台帳_記入例'!$A$25&amp;" ","")&amp;IF('台帳_記入例'!$W$26=$A16,'台帳_記入例'!$A$26&amp;" ","")&amp;IF('台帳_記入例'!$W$27=$A16,'台帳_記入例'!$A$27&amp;" ","")&amp;IF('台帳_記入例'!$W$28=$A16,'台帳_記入例'!$A$28&amp;" ","")&amp;IF('台帳_記入例'!$W$29=$A16,'台帳_記入例'!$A$29&amp;" ","")&amp;IF('台帳_記入例'!$W$30=$A16,'台帳_記入例'!$A$30&amp;" ","")&amp;IF('台帳_記入例'!$W$31=$A16,'台帳_記入例'!$A$31&amp;" ","")&amp;IF('台帳_記入例'!$W$32=$A16,'台帳_記入例'!$A$32&amp;" ","")&amp;IF('台帳_記入例'!$W$33=$A16,'台帳_記入例'!$A$33&amp;" ","")&amp;IF('台帳_記入例'!$W$34=$A16,'台帳_記入例'!$A$34&amp;" ","")&amp;IF('台帳_記入例'!$W$35=$A16,'台帳_記入例'!$A$35&amp;" ","")&amp;IF('台帳_記入例'!$W$36=$A16,'台帳_記入例'!$A$36&amp;" ","")&amp;IF('台帳_記入例'!$W$37=$A16,'台帳_記入例'!$A$37&amp;" ","")&amp;IF('台帳_記入例'!$W$38=$A16,'台帳_記入例'!$A$38&amp;" ","")&amp;IF('台帳_記入例'!$W$39=$A16,'台帳_記入例'!$A$39&amp;" ","")&amp;IF('台帳_記入例'!$W$40=$A16,'台帳_記入例'!$A$40&amp;" ","")&amp;IF('台帳_記入例'!$W$41=$A16,'台帳_記入例'!$A$41&amp;" ","")&amp;IF('台帳_記入例'!$W$42=$A16,'台帳_記入例'!$A$42&amp;" ","")&amp;IF('台帳_記入例'!$W$43=$A16,'台帳_記入例'!$A$43&amp;" ","")&amp;IF('台帳_記入例'!$W$44=$A16,'台帳_記入例'!$A$44&amp;" ","")&amp;IF('台帳_記入例'!$W$45=$A16,'台帳_記入例'!$A$45&amp;" ","")&amp;IF('台帳_記入例'!$W$46=$A16,'台帳_記入例'!$A$46&amp;" ","")&amp;IF('台帳_記入例'!$W$47=$A16,'台帳_記入例'!$A$47&amp;" ","")&amp;IF('台帳_記入例'!$W$48=$A16,'台帳_記入例'!$A$48&amp;" ","")&amp;IF('台帳_記入例'!$W$49=$A16,'台帳_記入例'!$A$49&amp;" ","")&amp;IF('台帳_記入例'!$W$50=$A16,'台帳_記入例'!$A$50&amp;" ","")&amp;IF('台帳_記入例'!$W$51=$A16,'台帳_記入例'!$A$51&amp;" ","")&amp;IF('台帳_記入例'!$W$52=$A16,'台帳_記入例'!$A$52&amp;" ","")&amp;IF('台帳_記入例'!$W$53=$A16,'台帳_記入例'!$A$53&amp;" ","")&amp;IF('台帳_記入例'!$W$54=$A16,'台帳_記入例'!$A$54&amp;" ","")&amp;IF('台帳_記入例'!$W$55=$A16,'台帳_記入例'!$A$55&amp;" ",""))</x:f>
      </x:c>
      <x:c r="E16" s="40" t="str">
        <x:f>IF(A16="","",IF(OR(B16&lt;&gt;"",C16&lt;&gt;"",D16&lt;&gt;""),"台帳で完了状態・担当を確認",""))</x:f>
        <x:v>台帳で完了状態・担当を確認</x:v>
      </x:c>
    </x:row>
    <x:row r="17" ht="37" customHeight="1">
      <x:c r="A17" s="60" t="n">
        <x:f>IF(MONTH(DATE(YEAR($B$3),MONTH($B$3),12))=MONTH($B$3),DATE(YEAR($B$3),MONTH($B$3),12),"")</x:f>
        <x:v>46277</x:v>
      </x:c>
      <x:c r="B17" s="40" t="str">
        <x:f>IF($A17="","",IF('台帳_記入例'!$I$6=$A17,'台帳_記入例'!$A$6&amp;" ","")&amp;IF('台帳_記入例'!$I$7=$A17,'台帳_記入例'!$A$7&amp;" ","")&amp;IF('台帳_記入例'!$I$8=$A17,'台帳_記入例'!$A$8&amp;" ","")&amp;IF('台帳_記入例'!$I$9=$A17,'台帳_記入例'!$A$9&amp;" ","")&amp;IF('台帳_記入例'!$I$10=$A17,'台帳_記入例'!$A$10&amp;" ","")&amp;IF('台帳_記入例'!$I$11=$A17,'台帳_記入例'!$A$11&amp;" ","")&amp;IF('台帳_記入例'!$I$12=$A17,'台帳_記入例'!$A$12&amp;" ","")&amp;IF('台帳_記入例'!$I$13=$A17,'台帳_記入例'!$A$13&amp;" ","")&amp;IF('台帳_記入例'!$I$14=$A17,'台帳_記入例'!$A$14&amp;" ","")&amp;IF('台帳_記入例'!$I$15=$A17,'台帳_記入例'!$A$15&amp;" ","")&amp;IF('台帳_記入例'!$I$16=$A17,'台帳_記入例'!$A$16&amp;" ","")&amp;IF('台帳_記入例'!$I$17=$A17,'台帳_記入例'!$A$17&amp;" ","")&amp;IF('台帳_記入例'!$I$18=$A17,'台帳_記入例'!$A$18&amp;" ","")&amp;IF('台帳_記入例'!$I$19=$A17,'台帳_記入例'!$A$19&amp;" ","")&amp;IF('台帳_記入例'!$I$20=$A17,'台帳_記入例'!$A$20&amp;" ","")&amp;IF('台帳_記入例'!$I$21=$A17,'台帳_記入例'!$A$21&amp;" ","")&amp;IF('台帳_記入例'!$I$22=$A17,'台帳_記入例'!$A$22&amp;" ","")&amp;IF('台帳_記入例'!$I$23=$A17,'台帳_記入例'!$A$23&amp;" ","")&amp;IF('台帳_記入例'!$I$24=$A17,'台帳_記入例'!$A$24&amp;" ","")&amp;IF('台帳_記入例'!$I$25=$A17,'台帳_記入例'!$A$25&amp;" ","")&amp;IF('台帳_記入例'!$I$26=$A17,'台帳_記入例'!$A$26&amp;" ","")&amp;IF('台帳_記入例'!$I$27=$A17,'台帳_記入例'!$A$27&amp;" ","")&amp;IF('台帳_記入例'!$I$28=$A17,'台帳_記入例'!$A$28&amp;" ","")&amp;IF('台帳_記入例'!$I$29=$A17,'台帳_記入例'!$A$29&amp;" ","")&amp;IF('台帳_記入例'!$I$30=$A17,'台帳_記入例'!$A$30&amp;" ","")&amp;IF('台帳_記入例'!$I$31=$A17,'台帳_記入例'!$A$31&amp;" ","")&amp;IF('台帳_記入例'!$I$32=$A17,'台帳_記入例'!$A$32&amp;" ","")&amp;IF('台帳_記入例'!$I$33=$A17,'台帳_記入例'!$A$33&amp;" ","")&amp;IF('台帳_記入例'!$I$34=$A17,'台帳_記入例'!$A$34&amp;" ","")&amp;IF('台帳_記入例'!$I$35=$A17,'台帳_記入例'!$A$35&amp;" ","")&amp;IF('台帳_記入例'!$I$36=$A17,'台帳_記入例'!$A$36&amp;" ","")&amp;IF('台帳_記入例'!$I$37=$A17,'台帳_記入例'!$A$37&amp;" ","")&amp;IF('台帳_記入例'!$I$38=$A17,'台帳_記入例'!$A$38&amp;" ","")&amp;IF('台帳_記入例'!$I$39=$A17,'台帳_記入例'!$A$39&amp;" ","")&amp;IF('台帳_記入例'!$I$40=$A17,'台帳_記入例'!$A$40&amp;" ","")&amp;IF('台帳_記入例'!$I$41=$A17,'台帳_記入例'!$A$41&amp;" ","")&amp;IF('台帳_記入例'!$I$42=$A17,'台帳_記入例'!$A$42&amp;" ","")&amp;IF('台帳_記入例'!$I$43=$A17,'台帳_記入例'!$A$43&amp;" ","")&amp;IF('台帳_記入例'!$I$44=$A17,'台帳_記入例'!$A$44&amp;" ","")&amp;IF('台帳_記入例'!$I$45=$A17,'台帳_記入例'!$A$45&amp;" ","")&amp;IF('台帳_記入例'!$I$46=$A17,'台帳_記入例'!$A$46&amp;" ","")&amp;IF('台帳_記入例'!$I$47=$A17,'台帳_記入例'!$A$47&amp;" ","")&amp;IF('台帳_記入例'!$I$48=$A17,'台帳_記入例'!$A$48&amp;" ","")&amp;IF('台帳_記入例'!$I$49=$A17,'台帳_記入例'!$A$49&amp;" ","")&amp;IF('台帳_記入例'!$I$50=$A17,'台帳_記入例'!$A$50&amp;" ","")&amp;IF('台帳_記入例'!$I$51=$A17,'台帳_記入例'!$A$51&amp;" ","")&amp;IF('台帳_記入例'!$I$52=$A17,'台帳_記入例'!$A$52&amp;" ","")&amp;IF('台帳_記入例'!$I$53=$A17,'台帳_記入例'!$A$53&amp;" ","")&amp;IF('台帳_記入例'!$I$54=$A17,'台帳_記入例'!$A$54&amp;" ","")&amp;IF('台帳_記入例'!$I$55=$A17,'台帳_記入例'!$A$55&amp;" ",""))</x:f>
      </x:c>
      <x:c r="C17" s="40" t="str">
        <x:f>IF($A17="","",IF('台帳_記入例'!$F$6=$A17,'台帳_記入例'!$A$6&amp;" ","")&amp;IF('台帳_記入例'!$F$7=$A17,'台帳_記入例'!$A$7&amp;" ","")&amp;IF('台帳_記入例'!$F$8=$A17,'台帳_記入例'!$A$8&amp;" ","")&amp;IF('台帳_記入例'!$F$9=$A17,'台帳_記入例'!$A$9&amp;" ","")&amp;IF('台帳_記入例'!$F$10=$A17,'台帳_記入例'!$A$10&amp;" ","")&amp;IF('台帳_記入例'!$F$11=$A17,'台帳_記入例'!$A$11&amp;" ","")&amp;IF('台帳_記入例'!$F$12=$A17,'台帳_記入例'!$A$12&amp;" ","")&amp;IF('台帳_記入例'!$F$13=$A17,'台帳_記入例'!$A$13&amp;" ","")&amp;IF('台帳_記入例'!$F$14=$A17,'台帳_記入例'!$A$14&amp;" ","")&amp;IF('台帳_記入例'!$F$15=$A17,'台帳_記入例'!$A$15&amp;" ","")&amp;IF('台帳_記入例'!$F$16=$A17,'台帳_記入例'!$A$16&amp;" ","")&amp;IF('台帳_記入例'!$F$17=$A17,'台帳_記入例'!$A$17&amp;" ","")&amp;IF('台帳_記入例'!$F$18=$A17,'台帳_記入例'!$A$18&amp;" ","")&amp;IF('台帳_記入例'!$F$19=$A17,'台帳_記入例'!$A$19&amp;" ","")&amp;IF('台帳_記入例'!$F$20=$A17,'台帳_記入例'!$A$20&amp;" ","")&amp;IF('台帳_記入例'!$F$21=$A17,'台帳_記入例'!$A$21&amp;" ","")&amp;IF('台帳_記入例'!$F$22=$A17,'台帳_記入例'!$A$22&amp;" ","")&amp;IF('台帳_記入例'!$F$23=$A17,'台帳_記入例'!$A$23&amp;" ","")&amp;IF('台帳_記入例'!$F$24=$A17,'台帳_記入例'!$A$24&amp;" ","")&amp;IF('台帳_記入例'!$F$25=$A17,'台帳_記入例'!$A$25&amp;" ","")&amp;IF('台帳_記入例'!$F$26=$A17,'台帳_記入例'!$A$26&amp;" ","")&amp;IF('台帳_記入例'!$F$27=$A17,'台帳_記入例'!$A$27&amp;" ","")&amp;IF('台帳_記入例'!$F$28=$A17,'台帳_記入例'!$A$28&amp;" ","")&amp;IF('台帳_記入例'!$F$29=$A17,'台帳_記入例'!$A$29&amp;" ","")&amp;IF('台帳_記入例'!$F$30=$A17,'台帳_記入例'!$A$30&amp;" ","")&amp;IF('台帳_記入例'!$F$31=$A17,'台帳_記入例'!$A$31&amp;" ","")&amp;IF('台帳_記入例'!$F$32=$A17,'台帳_記入例'!$A$32&amp;" ","")&amp;IF('台帳_記入例'!$F$33=$A17,'台帳_記入例'!$A$33&amp;" ","")&amp;IF('台帳_記入例'!$F$34=$A17,'台帳_記入例'!$A$34&amp;" ","")&amp;IF('台帳_記入例'!$F$35=$A17,'台帳_記入例'!$A$35&amp;" ","")&amp;IF('台帳_記入例'!$F$36=$A17,'台帳_記入例'!$A$36&amp;" ","")&amp;IF('台帳_記入例'!$F$37=$A17,'台帳_記入例'!$A$37&amp;" ","")&amp;IF('台帳_記入例'!$F$38=$A17,'台帳_記入例'!$A$38&amp;" ","")&amp;IF('台帳_記入例'!$F$39=$A17,'台帳_記入例'!$A$39&amp;" ","")&amp;IF('台帳_記入例'!$F$40=$A17,'台帳_記入例'!$A$40&amp;" ","")&amp;IF('台帳_記入例'!$F$41=$A17,'台帳_記入例'!$A$41&amp;" ","")&amp;IF('台帳_記入例'!$F$42=$A17,'台帳_記入例'!$A$42&amp;" ","")&amp;IF('台帳_記入例'!$F$43=$A17,'台帳_記入例'!$A$43&amp;" ","")&amp;IF('台帳_記入例'!$F$44=$A17,'台帳_記入例'!$A$44&amp;" ","")&amp;IF('台帳_記入例'!$F$45=$A17,'台帳_記入例'!$A$45&amp;" ","")&amp;IF('台帳_記入例'!$F$46=$A17,'台帳_記入例'!$A$46&amp;" ","")&amp;IF('台帳_記入例'!$F$47=$A17,'台帳_記入例'!$A$47&amp;" ","")&amp;IF('台帳_記入例'!$F$48=$A17,'台帳_記入例'!$A$48&amp;" ","")&amp;IF('台帳_記入例'!$F$49=$A17,'台帳_記入例'!$A$49&amp;" ","")&amp;IF('台帳_記入例'!$F$50=$A17,'台帳_記入例'!$A$50&amp;" ","")&amp;IF('台帳_記入例'!$F$51=$A17,'台帳_記入例'!$A$51&amp;" ","")&amp;IF('台帳_記入例'!$F$52=$A17,'台帳_記入例'!$A$52&amp;" ","")&amp;IF('台帳_記入例'!$F$53=$A17,'台帳_記入例'!$A$53&amp;" ","")&amp;IF('台帳_記入例'!$F$54=$A17,'台帳_記入例'!$A$54&amp;" ","")&amp;IF('台帳_記入例'!$F$55=$A17,'台帳_記入例'!$A$55&amp;" ",""))</x:f>
      </x:c>
      <x:c r="D17" s="40" t="str">
        <x:f>IF($A17="","",IF('台帳_記入例'!$W$6=$A17,'台帳_記入例'!$A$6&amp;" ","")&amp;IF('台帳_記入例'!$W$7=$A17,'台帳_記入例'!$A$7&amp;" ","")&amp;IF('台帳_記入例'!$W$8=$A17,'台帳_記入例'!$A$8&amp;" ","")&amp;IF('台帳_記入例'!$W$9=$A17,'台帳_記入例'!$A$9&amp;" ","")&amp;IF('台帳_記入例'!$W$10=$A17,'台帳_記入例'!$A$10&amp;" ","")&amp;IF('台帳_記入例'!$W$11=$A17,'台帳_記入例'!$A$11&amp;" ","")&amp;IF('台帳_記入例'!$W$12=$A17,'台帳_記入例'!$A$12&amp;" ","")&amp;IF('台帳_記入例'!$W$13=$A17,'台帳_記入例'!$A$13&amp;" ","")&amp;IF('台帳_記入例'!$W$14=$A17,'台帳_記入例'!$A$14&amp;" ","")&amp;IF('台帳_記入例'!$W$15=$A17,'台帳_記入例'!$A$15&amp;" ","")&amp;IF('台帳_記入例'!$W$16=$A17,'台帳_記入例'!$A$16&amp;" ","")&amp;IF('台帳_記入例'!$W$17=$A17,'台帳_記入例'!$A$17&amp;" ","")&amp;IF('台帳_記入例'!$W$18=$A17,'台帳_記入例'!$A$18&amp;" ","")&amp;IF('台帳_記入例'!$W$19=$A17,'台帳_記入例'!$A$19&amp;" ","")&amp;IF('台帳_記入例'!$W$20=$A17,'台帳_記入例'!$A$20&amp;" ","")&amp;IF('台帳_記入例'!$W$21=$A17,'台帳_記入例'!$A$21&amp;" ","")&amp;IF('台帳_記入例'!$W$22=$A17,'台帳_記入例'!$A$22&amp;" ","")&amp;IF('台帳_記入例'!$W$23=$A17,'台帳_記入例'!$A$23&amp;" ","")&amp;IF('台帳_記入例'!$W$24=$A17,'台帳_記入例'!$A$24&amp;" ","")&amp;IF('台帳_記入例'!$W$25=$A17,'台帳_記入例'!$A$25&amp;" ","")&amp;IF('台帳_記入例'!$W$26=$A17,'台帳_記入例'!$A$26&amp;" ","")&amp;IF('台帳_記入例'!$W$27=$A17,'台帳_記入例'!$A$27&amp;" ","")&amp;IF('台帳_記入例'!$W$28=$A17,'台帳_記入例'!$A$28&amp;" ","")&amp;IF('台帳_記入例'!$W$29=$A17,'台帳_記入例'!$A$29&amp;" ","")&amp;IF('台帳_記入例'!$W$30=$A17,'台帳_記入例'!$A$30&amp;" ","")&amp;IF('台帳_記入例'!$W$31=$A17,'台帳_記入例'!$A$31&amp;" ","")&amp;IF('台帳_記入例'!$W$32=$A17,'台帳_記入例'!$A$32&amp;" ","")&amp;IF('台帳_記入例'!$W$33=$A17,'台帳_記入例'!$A$33&amp;" ","")&amp;IF('台帳_記入例'!$W$34=$A17,'台帳_記入例'!$A$34&amp;" ","")&amp;IF('台帳_記入例'!$W$35=$A17,'台帳_記入例'!$A$35&amp;" ","")&amp;IF('台帳_記入例'!$W$36=$A17,'台帳_記入例'!$A$36&amp;" ","")&amp;IF('台帳_記入例'!$W$37=$A17,'台帳_記入例'!$A$37&amp;" ","")&amp;IF('台帳_記入例'!$W$38=$A17,'台帳_記入例'!$A$38&amp;" ","")&amp;IF('台帳_記入例'!$W$39=$A17,'台帳_記入例'!$A$39&amp;" ","")&amp;IF('台帳_記入例'!$W$40=$A17,'台帳_記入例'!$A$40&amp;" ","")&amp;IF('台帳_記入例'!$W$41=$A17,'台帳_記入例'!$A$41&amp;" ","")&amp;IF('台帳_記入例'!$W$42=$A17,'台帳_記入例'!$A$42&amp;" ","")&amp;IF('台帳_記入例'!$W$43=$A17,'台帳_記入例'!$A$43&amp;" ","")&amp;IF('台帳_記入例'!$W$44=$A17,'台帳_記入例'!$A$44&amp;" ","")&amp;IF('台帳_記入例'!$W$45=$A17,'台帳_記入例'!$A$45&amp;" ","")&amp;IF('台帳_記入例'!$W$46=$A17,'台帳_記入例'!$A$46&amp;" ","")&amp;IF('台帳_記入例'!$W$47=$A17,'台帳_記入例'!$A$47&amp;" ","")&amp;IF('台帳_記入例'!$W$48=$A17,'台帳_記入例'!$A$48&amp;" ","")&amp;IF('台帳_記入例'!$W$49=$A17,'台帳_記入例'!$A$49&amp;" ","")&amp;IF('台帳_記入例'!$W$50=$A17,'台帳_記入例'!$A$50&amp;" ","")&amp;IF('台帳_記入例'!$W$51=$A17,'台帳_記入例'!$A$51&amp;" ","")&amp;IF('台帳_記入例'!$W$52=$A17,'台帳_記入例'!$A$52&amp;" ","")&amp;IF('台帳_記入例'!$W$53=$A17,'台帳_記入例'!$A$53&amp;" ","")&amp;IF('台帳_記入例'!$W$54=$A17,'台帳_記入例'!$A$54&amp;" ","")&amp;IF('台帳_記入例'!$W$55=$A17,'台帳_記入例'!$A$55&amp;" ",""))</x:f>
      </x:c>
      <x:c r="E17" s="40" t="str">
        <x:f>IF(A17="","",IF(OR(B17&lt;&gt;"",C17&lt;&gt;"",D17&lt;&gt;""),"台帳で完了状態・担当を確認",""))</x:f>
      </x:c>
    </x:row>
    <x:row r="18" ht="37" customHeight="1">
      <x:c r="A18" s="60" t="n">
        <x:f>IF(MONTH(DATE(YEAR($B$3),MONTH($B$3),13))=MONTH($B$3),DATE(YEAR($B$3),MONTH($B$3),13),"")</x:f>
        <x:v>46278</x:v>
      </x:c>
      <x:c r="B18" s="40" t="str">
        <x:f>IF($A18="","",IF('台帳_記入例'!$I$6=$A18,'台帳_記入例'!$A$6&amp;" ","")&amp;IF('台帳_記入例'!$I$7=$A18,'台帳_記入例'!$A$7&amp;" ","")&amp;IF('台帳_記入例'!$I$8=$A18,'台帳_記入例'!$A$8&amp;" ","")&amp;IF('台帳_記入例'!$I$9=$A18,'台帳_記入例'!$A$9&amp;" ","")&amp;IF('台帳_記入例'!$I$10=$A18,'台帳_記入例'!$A$10&amp;" ","")&amp;IF('台帳_記入例'!$I$11=$A18,'台帳_記入例'!$A$11&amp;" ","")&amp;IF('台帳_記入例'!$I$12=$A18,'台帳_記入例'!$A$12&amp;" ","")&amp;IF('台帳_記入例'!$I$13=$A18,'台帳_記入例'!$A$13&amp;" ","")&amp;IF('台帳_記入例'!$I$14=$A18,'台帳_記入例'!$A$14&amp;" ","")&amp;IF('台帳_記入例'!$I$15=$A18,'台帳_記入例'!$A$15&amp;" ","")&amp;IF('台帳_記入例'!$I$16=$A18,'台帳_記入例'!$A$16&amp;" ","")&amp;IF('台帳_記入例'!$I$17=$A18,'台帳_記入例'!$A$17&amp;" ","")&amp;IF('台帳_記入例'!$I$18=$A18,'台帳_記入例'!$A$18&amp;" ","")&amp;IF('台帳_記入例'!$I$19=$A18,'台帳_記入例'!$A$19&amp;" ","")&amp;IF('台帳_記入例'!$I$20=$A18,'台帳_記入例'!$A$20&amp;" ","")&amp;IF('台帳_記入例'!$I$21=$A18,'台帳_記入例'!$A$21&amp;" ","")&amp;IF('台帳_記入例'!$I$22=$A18,'台帳_記入例'!$A$22&amp;" ","")&amp;IF('台帳_記入例'!$I$23=$A18,'台帳_記入例'!$A$23&amp;" ","")&amp;IF('台帳_記入例'!$I$24=$A18,'台帳_記入例'!$A$24&amp;" ","")&amp;IF('台帳_記入例'!$I$25=$A18,'台帳_記入例'!$A$25&amp;" ","")&amp;IF('台帳_記入例'!$I$26=$A18,'台帳_記入例'!$A$26&amp;" ","")&amp;IF('台帳_記入例'!$I$27=$A18,'台帳_記入例'!$A$27&amp;" ","")&amp;IF('台帳_記入例'!$I$28=$A18,'台帳_記入例'!$A$28&amp;" ","")&amp;IF('台帳_記入例'!$I$29=$A18,'台帳_記入例'!$A$29&amp;" ","")&amp;IF('台帳_記入例'!$I$30=$A18,'台帳_記入例'!$A$30&amp;" ","")&amp;IF('台帳_記入例'!$I$31=$A18,'台帳_記入例'!$A$31&amp;" ","")&amp;IF('台帳_記入例'!$I$32=$A18,'台帳_記入例'!$A$32&amp;" ","")&amp;IF('台帳_記入例'!$I$33=$A18,'台帳_記入例'!$A$33&amp;" ","")&amp;IF('台帳_記入例'!$I$34=$A18,'台帳_記入例'!$A$34&amp;" ","")&amp;IF('台帳_記入例'!$I$35=$A18,'台帳_記入例'!$A$35&amp;" ","")&amp;IF('台帳_記入例'!$I$36=$A18,'台帳_記入例'!$A$36&amp;" ","")&amp;IF('台帳_記入例'!$I$37=$A18,'台帳_記入例'!$A$37&amp;" ","")&amp;IF('台帳_記入例'!$I$38=$A18,'台帳_記入例'!$A$38&amp;" ","")&amp;IF('台帳_記入例'!$I$39=$A18,'台帳_記入例'!$A$39&amp;" ","")&amp;IF('台帳_記入例'!$I$40=$A18,'台帳_記入例'!$A$40&amp;" ","")&amp;IF('台帳_記入例'!$I$41=$A18,'台帳_記入例'!$A$41&amp;" ","")&amp;IF('台帳_記入例'!$I$42=$A18,'台帳_記入例'!$A$42&amp;" ","")&amp;IF('台帳_記入例'!$I$43=$A18,'台帳_記入例'!$A$43&amp;" ","")&amp;IF('台帳_記入例'!$I$44=$A18,'台帳_記入例'!$A$44&amp;" ","")&amp;IF('台帳_記入例'!$I$45=$A18,'台帳_記入例'!$A$45&amp;" ","")&amp;IF('台帳_記入例'!$I$46=$A18,'台帳_記入例'!$A$46&amp;" ","")&amp;IF('台帳_記入例'!$I$47=$A18,'台帳_記入例'!$A$47&amp;" ","")&amp;IF('台帳_記入例'!$I$48=$A18,'台帳_記入例'!$A$48&amp;" ","")&amp;IF('台帳_記入例'!$I$49=$A18,'台帳_記入例'!$A$49&amp;" ","")&amp;IF('台帳_記入例'!$I$50=$A18,'台帳_記入例'!$A$50&amp;" ","")&amp;IF('台帳_記入例'!$I$51=$A18,'台帳_記入例'!$A$51&amp;" ","")&amp;IF('台帳_記入例'!$I$52=$A18,'台帳_記入例'!$A$52&amp;" ","")&amp;IF('台帳_記入例'!$I$53=$A18,'台帳_記入例'!$A$53&amp;" ","")&amp;IF('台帳_記入例'!$I$54=$A18,'台帳_記入例'!$A$54&amp;" ","")&amp;IF('台帳_記入例'!$I$55=$A18,'台帳_記入例'!$A$55&amp;" ",""))</x:f>
      </x:c>
      <x:c r="C18" s="40" t="str">
        <x:f>IF($A18="","",IF('台帳_記入例'!$F$6=$A18,'台帳_記入例'!$A$6&amp;" ","")&amp;IF('台帳_記入例'!$F$7=$A18,'台帳_記入例'!$A$7&amp;" ","")&amp;IF('台帳_記入例'!$F$8=$A18,'台帳_記入例'!$A$8&amp;" ","")&amp;IF('台帳_記入例'!$F$9=$A18,'台帳_記入例'!$A$9&amp;" ","")&amp;IF('台帳_記入例'!$F$10=$A18,'台帳_記入例'!$A$10&amp;" ","")&amp;IF('台帳_記入例'!$F$11=$A18,'台帳_記入例'!$A$11&amp;" ","")&amp;IF('台帳_記入例'!$F$12=$A18,'台帳_記入例'!$A$12&amp;" ","")&amp;IF('台帳_記入例'!$F$13=$A18,'台帳_記入例'!$A$13&amp;" ","")&amp;IF('台帳_記入例'!$F$14=$A18,'台帳_記入例'!$A$14&amp;" ","")&amp;IF('台帳_記入例'!$F$15=$A18,'台帳_記入例'!$A$15&amp;" ","")&amp;IF('台帳_記入例'!$F$16=$A18,'台帳_記入例'!$A$16&amp;" ","")&amp;IF('台帳_記入例'!$F$17=$A18,'台帳_記入例'!$A$17&amp;" ","")&amp;IF('台帳_記入例'!$F$18=$A18,'台帳_記入例'!$A$18&amp;" ","")&amp;IF('台帳_記入例'!$F$19=$A18,'台帳_記入例'!$A$19&amp;" ","")&amp;IF('台帳_記入例'!$F$20=$A18,'台帳_記入例'!$A$20&amp;" ","")&amp;IF('台帳_記入例'!$F$21=$A18,'台帳_記入例'!$A$21&amp;" ","")&amp;IF('台帳_記入例'!$F$22=$A18,'台帳_記入例'!$A$22&amp;" ","")&amp;IF('台帳_記入例'!$F$23=$A18,'台帳_記入例'!$A$23&amp;" ","")&amp;IF('台帳_記入例'!$F$24=$A18,'台帳_記入例'!$A$24&amp;" ","")&amp;IF('台帳_記入例'!$F$25=$A18,'台帳_記入例'!$A$25&amp;" ","")&amp;IF('台帳_記入例'!$F$26=$A18,'台帳_記入例'!$A$26&amp;" ","")&amp;IF('台帳_記入例'!$F$27=$A18,'台帳_記入例'!$A$27&amp;" ","")&amp;IF('台帳_記入例'!$F$28=$A18,'台帳_記入例'!$A$28&amp;" ","")&amp;IF('台帳_記入例'!$F$29=$A18,'台帳_記入例'!$A$29&amp;" ","")&amp;IF('台帳_記入例'!$F$30=$A18,'台帳_記入例'!$A$30&amp;" ","")&amp;IF('台帳_記入例'!$F$31=$A18,'台帳_記入例'!$A$31&amp;" ","")&amp;IF('台帳_記入例'!$F$32=$A18,'台帳_記入例'!$A$32&amp;" ","")&amp;IF('台帳_記入例'!$F$33=$A18,'台帳_記入例'!$A$33&amp;" ","")&amp;IF('台帳_記入例'!$F$34=$A18,'台帳_記入例'!$A$34&amp;" ","")&amp;IF('台帳_記入例'!$F$35=$A18,'台帳_記入例'!$A$35&amp;" ","")&amp;IF('台帳_記入例'!$F$36=$A18,'台帳_記入例'!$A$36&amp;" ","")&amp;IF('台帳_記入例'!$F$37=$A18,'台帳_記入例'!$A$37&amp;" ","")&amp;IF('台帳_記入例'!$F$38=$A18,'台帳_記入例'!$A$38&amp;" ","")&amp;IF('台帳_記入例'!$F$39=$A18,'台帳_記入例'!$A$39&amp;" ","")&amp;IF('台帳_記入例'!$F$40=$A18,'台帳_記入例'!$A$40&amp;" ","")&amp;IF('台帳_記入例'!$F$41=$A18,'台帳_記入例'!$A$41&amp;" ","")&amp;IF('台帳_記入例'!$F$42=$A18,'台帳_記入例'!$A$42&amp;" ","")&amp;IF('台帳_記入例'!$F$43=$A18,'台帳_記入例'!$A$43&amp;" ","")&amp;IF('台帳_記入例'!$F$44=$A18,'台帳_記入例'!$A$44&amp;" ","")&amp;IF('台帳_記入例'!$F$45=$A18,'台帳_記入例'!$A$45&amp;" ","")&amp;IF('台帳_記入例'!$F$46=$A18,'台帳_記入例'!$A$46&amp;" ","")&amp;IF('台帳_記入例'!$F$47=$A18,'台帳_記入例'!$A$47&amp;" ","")&amp;IF('台帳_記入例'!$F$48=$A18,'台帳_記入例'!$A$48&amp;" ","")&amp;IF('台帳_記入例'!$F$49=$A18,'台帳_記入例'!$A$49&amp;" ","")&amp;IF('台帳_記入例'!$F$50=$A18,'台帳_記入例'!$A$50&amp;" ","")&amp;IF('台帳_記入例'!$F$51=$A18,'台帳_記入例'!$A$51&amp;" ","")&amp;IF('台帳_記入例'!$F$52=$A18,'台帳_記入例'!$A$52&amp;" ","")&amp;IF('台帳_記入例'!$F$53=$A18,'台帳_記入例'!$A$53&amp;" ","")&amp;IF('台帳_記入例'!$F$54=$A18,'台帳_記入例'!$A$54&amp;" ","")&amp;IF('台帳_記入例'!$F$55=$A18,'台帳_記入例'!$A$55&amp;" ",""))</x:f>
      </x:c>
      <x:c r="D18" s="40" t="str">
        <x:f>IF($A18="","",IF('台帳_記入例'!$W$6=$A18,'台帳_記入例'!$A$6&amp;" ","")&amp;IF('台帳_記入例'!$W$7=$A18,'台帳_記入例'!$A$7&amp;" ","")&amp;IF('台帳_記入例'!$W$8=$A18,'台帳_記入例'!$A$8&amp;" ","")&amp;IF('台帳_記入例'!$W$9=$A18,'台帳_記入例'!$A$9&amp;" ","")&amp;IF('台帳_記入例'!$W$10=$A18,'台帳_記入例'!$A$10&amp;" ","")&amp;IF('台帳_記入例'!$W$11=$A18,'台帳_記入例'!$A$11&amp;" ","")&amp;IF('台帳_記入例'!$W$12=$A18,'台帳_記入例'!$A$12&amp;" ","")&amp;IF('台帳_記入例'!$W$13=$A18,'台帳_記入例'!$A$13&amp;" ","")&amp;IF('台帳_記入例'!$W$14=$A18,'台帳_記入例'!$A$14&amp;" ","")&amp;IF('台帳_記入例'!$W$15=$A18,'台帳_記入例'!$A$15&amp;" ","")&amp;IF('台帳_記入例'!$W$16=$A18,'台帳_記入例'!$A$16&amp;" ","")&amp;IF('台帳_記入例'!$W$17=$A18,'台帳_記入例'!$A$17&amp;" ","")&amp;IF('台帳_記入例'!$W$18=$A18,'台帳_記入例'!$A$18&amp;" ","")&amp;IF('台帳_記入例'!$W$19=$A18,'台帳_記入例'!$A$19&amp;" ","")&amp;IF('台帳_記入例'!$W$20=$A18,'台帳_記入例'!$A$20&amp;" ","")&amp;IF('台帳_記入例'!$W$21=$A18,'台帳_記入例'!$A$21&amp;" ","")&amp;IF('台帳_記入例'!$W$22=$A18,'台帳_記入例'!$A$22&amp;" ","")&amp;IF('台帳_記入例'!$W$23=$A18,'台帳_記入例'!$A$23&amp;" ","")&amp;IF('台帳_記入例'!$W$24=$A18,'台帳_記入例'!$A$24&amp;" ","")&amp;IF('台帳_記入例'!$W$25=$A18,'台帳_記入例'!$A$25&amp;" ","")&amp;IF('台帳_記入例'!$W$26=$A18,'台帳_記入例'!$A$26&amp;" ","")&amp;IF('台帳_記入例'!$W$27=$A18,'台帳_記入例'!$A$27&amp;" ","")&amp;IF('台帳_記入例'!$W$28=$A18,'台帳_記入例'!$A$28&amp;" ","")&amp;IF('台帳_記入例'!$W$29=$A18,'台帳_記入例'!$A$29&amp;" ","")&amp;IF('台帳_記入例'!$W$30=$A18,'台帳_記入例'!$A$30&amp;" ","")&amp;IF('台帳_記入例'!$W$31=$A18,'台帳_記入例'!$A$31&amp;" ","")&amp;IF('台帳_記入例'!$W$32=$A18,'台帳_記入例'!$A$32&amp;" ","")&amp;IF('台帳_記入例'!$W$33=$A18,'台帳_記入例'!$A$33&amp;" ","")&amp;IF('台帳_記入例'!$W$34=$A18,'台帳_記入例'!$A$34&amp;" ","")&amp;IF('台帳_記入例'!$W$35=$A18,'台帳_記入例'!$A$35&amp;" ","")&amp;IF('台帳_記入例'!$W$36=$A18,'台帳_記入例'!$A$36&amp;" ","")&amp;IF('台帳_記入例'!$W$37=$A18,'台帳_記入例'!$A$37&amp;" ","")&amp;IF('台帳_記入例'!$W$38=$A18,'台帳_記入例'!$A$38&amp;" ","")&amp;IF('台帳_記入例'!$W$39=$A18,'台帳_記入例'!$A$39&amp;" ","")&amp;IF('台帳_記入例'!$W$40=$A18,'台帳_記入例'!$A$40&amp;" ","")&amp;IF('台帳_記入例'!$W$41=$A18,'台帳_記入例'!$A$41&amp;" ","")&amp;IF('台帳_記入例'!$W$42=$A18,'台帳_記入例'!$A$42&amp;" ","")&amp;IF('台帳_記入例'!$W$43=$A18,'台帳_記入例'!$A$43&amp;" ","")&amp;IF('台帳_記入例'!$W$44=$A18,'台帳_記入例'!$A$44&amp;" ","")&amp;IF('台帳_記入例'!$W$45=$A18,'台帳_記入例'!$A$45&amp;" ","")&amp;IF('台帳_記入例'!$W$46=$A18,'台帳_記入例'!$A$46&amp;" ","")&amp;IF('台帳_記入例'!$W$47=$A18,'台帳_記入例'!$A$47&amp;" ","")&amp;IF('台帳_記入例'!$W$48=$A18,'台帳_記入例'!$A$48&amp;" ","")&amp;IF('台帳_記入例'!$W$49=$A18,'台帳_記入例'!$A$49&amp;" ","")&amp;IF('台帳_記入例'!$W$50=$A18,'台帳_記入例'!$A$50&amp;" ","")&amp;IF('台帳_記入例'!$W$51=$A18,'台帳_記入例'!$A$51&amp;" ","")&amp;IF('台帳_記入例'!$W$52=$A18,'台帳_記入例'!$A$52&amp;" ","")&amp;IF('台帳_記入例'!$W$53=$A18,'台帳_記入例'!$A$53&amp;" ","")&amp;IF('台帳_記入例'!$W$54=$A18,'台帳_記入例'!$A$54&amp;" ","")&amp;IF('台帳_記入例'!$W$55=$A18,'台帳_記入例'!$A$55&amp;" ",""))</x:f>
      </x:c>
      <x:c r="E18" s="40" t="str">
        <x:f>IF(A18="","",IF(OR(B18&lt;&gt;"",C18&lt;&gt;"",D18&lt;&gt;""),"台帳で完了状態・担当を確認",""))</x:f>
      </x:c>
    </x:row>
    <x:row r="19" ht="37" customHeight="1">
      <x:c r="A19" s="60" t="n">
        <x:f>IF(MONTH(DATE(YEAR($B$3),MONTH($B$3),14))=MONTH($B$3),DATE(YEAR($B$3),MONTH($B$3),14),"")</x:f>
        <x:v>46279</x:v>
      </x:c>
      <x:c r="B19" s="40" t="str">
        <x:f>IF($A19="","",IF('台帳_記入例'!$I$6=$A19,'台帳_記入例'!$A$6&amp;" ","")&amp;IF('台帳_記入例'!$I$7=$A19,'台帳_記入例'!$A$7&amp;" ","")&amp;IF('台帳_記入例'!$I$8=$A19,'台帳_記入例'!$A$8&amp;" ","")&amp;IF('台帳_記入例'!$I$9=$A19,'台帳_記入例'!$A$9&amp;" ","")&amp;IF('台帳_記入例'!$I$10=$A19,'台帳_記入例'!$A$10&amp;" ","")&amp;IF('台帳_記入例'!$I$11=$A19,'台帳_記入例'!$A$11&amp;" ","")&amp;IF('台帳_記入例'!$I$12=$A19,'台帳_記入例'!$A$12&amp;" ","")&amp;IF('台帳_記入例'!$I$13=$A19,'台帳_記入例'!$A$13&amp;" ","")&amp;IF('台帳_記入例'!$I$14=$A19,'台帳_記入例'!$A$14&amp;" ","")&amp;IF('台帳_記入例'!$I$15=$A19,'台帳_記入例'!$A$15&amp;" ","")&amp;IF('台帳_記入例'!$I$16=$A19,'台帳_記入例'!$A$16&amp;" ","")&amp;IF('台帳_記入例'!$I$17=$A19,'台帳_記入例'!$A$17&amp;" ","")&amp;IF('台帳_記入例'!$I$18=$A19,'台帳_記入例'!$A$18&amp;" ","")&amp;IF('台帳_記入例'!$I$19=$A19,'台帳_記入例'!$A$19&amp;" ","")&amp;IF('台帳_記入例'!$I$20=$A19,'台帳_記入例'!$A$20&amp;" ","")&amp;IF('台帳_記入例'!$I$21=$A19,'台帳_記入例'!$A$21&amp;" ","")&amp;IF('台帳_記入例'!$I$22=$A19,'台帳_記入例'!$A$22&amp;" ","")&amp;IF('台帳_記入例'!$I$23=$A19,'台帳_記入例'!$A$23&amp;" ","")&amp;IF('台帳_記入例'!$I$24=$A19,'台帳_記入例'!$A$24&amp;" ","")&amp;IF('台帳_記入例'!$I$25=$A19,'台帳_記入例'!$A$25&amp;" ","")&amp;IF('台帳_記入例'!$I$26=$A19,'台帳_記入例'!$A$26&amp;" ","")&amp;IF('台帳_記入例'!$I$27=$A19,'台帳_記入例'!$A$27&amp;" ","")&amp;IF('台帳_記入例'!$I$28=$A19,'台帳_記入例'!$A$28&amp;" ","")&amp;IF('台帳_記入例'!$I$29=$A19,'台帳_記入例'!$A$29&amp;" ","")&amp;IF('台帳_記入例'!$I$30=$A19,'台帳_記入例'!$A$30&amp;" ","")&amp;IF('台帳_記入例'!$I$31=$A19,'台帳_記入例'!$A$31&amp;" ","")&amp;IF('台帳_記入例'!$I$32=$A19,'台帳_記入例'!$A$32&amp;" ","")&amp;IF('台帳_記入例'!$I$33=$A19,'台帳_記入例'!$A$33&amp;" ","")&amp;IF('台帳_記入例'!$I$34=$A19,'台帳_記入例'!$A$34&amp;" ","")&amp;IF('台帳_記入例'!$I$35=$A19,'台帳_記入例'!$A$35&amp;" ","")&amp;IF('台帳_記入例'!$I$36=$A19,'台帳_記入例'!$A$36&amp;" ","")&amp;IF('台帳_記入例'!$I$37=$A19,'台帳_記入例'!$A$37&amp;" ","")&amp;IF('台帳_記入例'!$I$38=$A19,'台帳_記入例'!$A$38&amp;" ","")&amp;IF('台帳_記入例'!$I$39=$A19,'台帳_記入例'!$A$39&amp;" ","")&amp;IF('台帳_記入例'!$I$40=$A19,'台帳_記入例'!$A$40&amp;" ","")&amp;IF('台帳_記入例'!$I$41=$A19,'台帳_記入例'!$A$41&amp;" ","")&amp;IF('台帳_記入例'!$I$42=$A19,'台帳_記入例'!$A$42&amp;" ","")&amp;IF('台帳_記入例'!$I$43=$A19,'台帳_記入例'!$A$43&amp;" ","")&amp;IF('台帳_記入例'!$I$44=$A19,'台帳_記入例'!$A$44&amp;" ","")&amp;IF('台帳_記入例'!$I$45=$A19,'台帳_記入例'!$A$45&amp;" ","")&amp;IF('台帳_記入例'!$I$46=$A19,'台帳_記入例'!$A$46&amp;" ","")&amp;IF('台帳_記入例'!$I$47=$A19,'台帳_記入例'!$A$47&amp;" ","")&amp;IF('台帳_記入例'!$I$48=$A19,'台帳_記入例'!$A$48&amp;" ","")&amp;IF('台帳_記入例'!$I$49=$A19,'台帳_記入例'!$A$49&amp;" ","")&amp;IF('台帳_記入例'!$I$50=$A19,'台帳_記入例'!$A$50&amp;" ","")&amp;IF('台帳_記入例'!$I$51=$A19,'台帳_記入例'!$A$51&amp;" ","")&amp;IF('台帳_記入例'!$I$52=$A19,'台帳_記入例'!$A$52&amp;" ","")&amp;IF('台帳_記入例'!$I$53=$A19,'台帳_記入例'!$A$53&amp;" ","")&amp;IF('台帳_記入例'!$I$54=$A19,'台帳_記入例'!$A$54&amp;" ","")&amp;IF('台帳_記入例'!$I$55=$A19,'台帳_記入例'!$A$55&amp;" ",""))</x:f>
      </x:c>
      <x:c r="C19" s="40" t="str">
        <x:f>IF($A19="","",IF('台帳_記入例'!$F$6=$A19,'台帳_記入例'!$A$6&amp;" ","")&amp;IF('台帳_記入例'!$F$7=$A19,'台帳_記入例'!$A$7&amp;" ","")&amp;IF('台帳_記入例'!$F$8=$A19,'台帳_記入例'!$A$8&amp;" ","")&amp;IF('台帳_記入例'!$F$9=$A19,'台帳_記入例'!$A$9&amp;" ","")&amp;IF('台帳_記入例'!$F$10=$A19,'台帳_記入例'!$A$10&amp;" ","")&amp;IF('台帳_記入例'!$F$11=$A19,'台帳_記入例'!$A$11&amp;" ","")&amp;IF('台帳_記入例'!$F$12=$A19,'台帳_記入例'!$A$12&amp;" ","")&amp;IF('台帳_記入例'!$F$13=$A19,'台帳_記入例'!$A$13&amp;" ","")&amp;IF('台帳_記入例'!$F$14=$A19,'台帳_記入例'!$A$14&amp;" ","")&amp;IF('台帳_記入例'!$F$15=$A19,'台帳_記入例'!$A$15&amp;" ","")&amp;IF('台帳_記入例'!$F$16=$A19,'台帳_記入例'!$A$16&amp;" ","")&amp;IF('台帳_記入例'!$F$17=$A19,'台帳_記入例'!$A$17&amp;" ","")&amp;IF('台帳_記入例'!$F$18=$A19,'台帳_記入例'!$A$18&amp;" ","")&amp;IF('台帳_記入例'!$F$19=$A19,'台帳_記入例'!$A$19&amp;" ","")&amp;IF('台帳_記入例'!$F$20=$A19,'台帳_記入例'!$A$20&amp;" ","")&amp;IF('台帳_記入例'!$F$21=$A19,'台帳_記入例'!$A$21&amp;" ","")&amp;IF('台帳_記入例'!$F$22=$A19,'台帳_記入例'!$A$22&amp;" ","")&amp;IF('台帳_記入例'!$F$23=$A19,'台帳_記入例'!$A$23&amp;" ","")&amp;IF('台帳_記入例'!$F$24=$A19,'台帳_記入例'!$A$24&amp;" ","")&amp;IF('台帳_記入例'!$F$25=$A19,'台帳_記入例'!$A$25&amp;" ","")&amp;IF('台帳_記入例'!$F$26=$A19,'台帳_記入例'!$A$26&amp;" ","")&amp;IF('台帳_記入例'!$F$27=$A19,'台帳_記入例'!$A$27&amp;" ","")&amp;IF('台帳_記入例'!$F$28=$A19,'台帳_記入例'!$A$28&amp;" ","")&amp;IF('台帳_記入例'!$F$29=$A19,'台帳_記入例'!$A$29&amp;" ","")&amp;IF('台帳_記入例'!$F$30=$A19,'台帳_記入例'!$A$30&amp;" ","")&amp;IF('台帳_記入例'!$F$31=$A19,'台帳_記入例'!$A$31&amp;" ","")&amp;IF('台帳_記入例'!$F$32=$A19,'台帳_記入例'!$A$32&amp;" ","")&amp;IF('台帳_記入例'!$F$33=$A19,'台帳_記入例'!$A$33&amp;" ","")&amp;IF('台帳_記入例'!$F$34=$A19,'台帳_記入例'!$A$34&amp;" ","")&amp;IF('台帳_記入例'!$F$35=$A19,'台帳_記入例'!$A$35&amp;" ","")&amp;IF('台帳_記入例'!$F$36=$A19,'台帳_記入例'!$A$36&amp;" ","")&amp;IF('台帳_記入例'!$F$37=$A19,'台帳_記入例'!$A$37&amp;" ","")&amp;IF('台帳_記入例'!$F$38=$A19,'台帳_記入例'!$A$38&amp;" ","")&amp;IF('台帳_記入例'!$F$39=$A19,'台帳_記入例'!$A$39&amp;" ","")&amp;IF('台帳_記入例'!$F$40=$A19,'台帳_記入例'!$A$40&amp;" ","")&amp;IF('台帳_記入例'!$F$41=$A19,'台帳_記入例'!$A$41&amp;" ","")&amp;IF('台帳_記入例'!$F$42=$A19,'台帳_記入例'!$A$42&amp;" ","")&amp;IF('台帳_記入例'!$F$43=$A19,'台帳_記入例'!$A$43&amp;" ","")&amp;IF('台帳_記入例'!$F$44=$A19,'台帳_記入例'!$A$44&amp;" ","")&amp;IF('台帳_記入例'!$F$45=$A19,'台帳_記入例'!$A$45&amp;" ","")&amp;IF('台帳_記入例'!$F$46=$A19,'台帳_記入例'!$A$46&amp;" ","")&amp;IF('台帳_記入例'!$F$47=$A19,'台帳_記入例'!$A$47&amp;" ","")&amp;IF('台帳_記入例'!$F$48=$A19,'台帳_記入例'!$A$48&amp;" ","")&amp;IF('台帳_記入例'!$F$49=$A19,'台帳_記入例'!$A$49&amp;" ","")&amp;IF('台帳_記入例'!$F$50=$A19,'台帳_記入例'!$A$50&amp;" ","")&amp;IF('台帳_記入例'!$F$51=$A19,'台帳_記入例'!$A$51&amp;" ","")&amp;IF('台帳_記入例'!$F$52=$A19,'台帳_記入例'!$A$52&amp;" ","")&amp;IF('台帳_記入例'!$F$53=$A19,'台帳_記入例'!$A$53&amp;" ","")&amp;IF('台帳_記入例'!$F$54=$A19,'台帳_記入例'!$A$54&amp;" ","")&amp;IF('台帳_記入例'!$F$55=$A19,'台帳_記入例'!$A$55&amp;" ",""))</x:f>
      </x:c>
      <x:c r="D19" s="40" t="str">
        <x:f>IF($A19="","",IF('台帳_記入例'!$W$6=$A19,'台帳_記入例'!$A$6&amp;" ","")&amp;IF('台帳_記入例'!$W$7=$A19,'台帳_記入例'!$A$7&amp;" ","")&amp;IF('台帳_記入例'!$W$8=$A19,'台帳_記入例'!$A$8&amp;" ","")&amp;IF('台帳_記入例'!$W$9=$A19,'台帳_記入例'!$A$9&amp;" ","")&amp;IF('台帳_記入例'!$W$10=$A19,'台帳_記入例'!$A$10&amp;" ","")&amp;IF('台帳_記入例'!$W$11=$A19,'台帳_記入例'!$A$11&amp;" ","")&amp;IF('台帳_記入例'!$W$12=$A19,'台帳_記入例'!$A$12&amp;" ","")&amp;IF('台帳_記入例'!$W$13=$A19,'台帳_記入例'!$A$13&amp;" ","")&amp;IF('台帳_記入例'!$W$14=$A19,'台帳_記入例'!$A$14&amp;" ","")&amp;IF('台帳_記入例'!$W$15=$A19,'台帳_記入例'!$A$15&amp;" ","")&amp;IF('台帳_記入例'!$W$16=$A19,'台帳_記入例'!$A$16&amp;" ","")&amp;IF('台帳_記入例'!$W$17=$A19,'台帳_記入例'!$A$17&amp;" ","")&amp;IF('台帳_記入例'!$W$18=$A19,'台帳_記入例'!$A$18&amp;" ","")&amp;IF('台帳_記入例'!$W$19=$A19,'台帳_記入例'!$A$19&amp;" ","")&amp;IF('台帳_記入例'!$W$20=$A19,'台帳_記入例'!$A$20&amp;" ","")&amp;IF('台帳_記入例'!$W$21=$A19,'台帳_記入例'!$A$21&amp;" ","")&amp;IF('台帳_記入例'!$W$22=$A19,'台帳_記入例'!$A$22&amp;" ","")&amp;IF('台帳_記入例'!$W$23=$A19,'台帳_記入例'!$A$23&amp;" ","")&amp;IF('台帳_記入例'!$W$24=$A19,'台帳_記入例'!$A$24&amp;" ","")&amp;IF('台帳_記入例'!$W$25=$A19,'台帳_記入例'!$A$25&amp;" ","")&amp;IF('台帳_記入例'!$W$26=$A19,'台帳_記入例'!$A$26&amp;" ","")&amp;IF('台帳_記入例'!$W$27=$A19,'台帳_記入例'!$A$27&amp;" ","")&amp;IF('台帳_記入例'!$W$28=$A19,'台帳_記入例'!$A$28&amp;" ","")&amp;IF('台帳_記入例'!$W$29=$A19,'台帳_記入例'!$A$29&amp;" ","")&amp;IF('台帳_記入例'!$W$30=$A19,'台帳_記入例'!$A$30&amp;" ","")&amp;IF('台帳_記入例'!$W$31=$A19,'台帳_記入例'!$A$31&amp;" ","")&amp;IF('台帳_記入例'!$W$32=$A19,'台帳_記入例'!$A$32&amp;" ","")&amp;IF('台帳_記入例'!$W$33=$A19,'台帳_記入例'!$A$33&amp;" ","")&amp;IF('台帳_記入例'!$W$34=$A19,'台帳_記入例'!$A$34&amp;" ","")&amp;IF('台帳_記入例'!$W$35=$A19,'台帳_記入例'!$A$35&amp;" ","")&amp;IF('台帳_記入例'!$W$36=$A19,'台帳_記入例'!$A$36&amp;" ","")&amp;IF('台帳_記入例'!$W$37=$A19,'台帳_記入例'!$A$37&amp;" ","")&amp;IF('台帳_記入例'!$W$38=$A19,'台帳_記入例'!$A$38&amp;" ","")&amp;IF('台帳_記入例'!$W$39=$A19,'台帳_記入例'!$A$39&amp;" ","")&amp;IF('台帳_記入例'!$W$40=$A19,'台帳_記入例'!$A$40&amp;" ","")&amp;IF('台帳_記入例'!$W$41=$A19,'台帳_記入例'!$A$41&amp;" ","")&amp;IF('台帳_記入例'!$W$42=$A19,'台帳_記入例'!$A$42&amp;" ","")&amp;IF('台帳_記入例'!$W$43=$A19,'台帳_記入例'!$A$43&amp;" ","")&amp;IF('台帳_記入例'!$W$44=$A19,'台帳_記入例'!$A$44&amp;" ","")&amp;IF('台帳_記入例'!$W$45=$A19,'台帳_記入例'!$A$45&amp;" ","")&amp;IF('台帳_記入例'!$W$46=$A19,'台帳_記入例'!$A$46&amp;" ","")&amp;IF('台帳_記入例'!$W$47=$A19,'台帳_記入例'!$A$47&amp;" ","")&amp;IF('台帳_記入例'!$W$48=$A19,'台帳_記入例'!$A$48&amp;" ","")&amp;IF('台帳_記入例'!$W$49=$A19,'台帳_記入例'!$A$49&amp;" ","")&amp;IF('台帳_記入例'!$W$50=$A19,'台帳_記入例'!$A$50&amp;" ","")&amp;IF('台帳_記入例'!$W$51=$A19,'台帳_記入例'!$A$51&amp;" ","")&amp;IF('台帳_記入例'!$W$52=$A19,'台帳_記入例'!$A$52&amp;" ","")&amp;IF('台帳_記入例'!$W$53=$A19,'台帳_記入例'!$A$53&amp;" ","")&amp;IF('台帳_記入例'!$W$54=$A19,'台帳_記入例'!$A$54&amp;" ","")&amp;IF('台帳_記入例'!$W$55=$A19,'台帳_記入例'!$A$55&amp;" ",""))</x:f>
      </x:c>
      <x:c r="E19" s="40" t="str">
        <x:f>IF(A19="","",IF(OR(B19&lt;&gt;"",C19&lt;&gt;"",D19&lt;&gt;""),"台帳で完了状態・担当を確認",""))</x:f>
      </x:c>
    </x:row>
    <x:row r="20" ht="37" customHeight="1">
      <x:c r="A20" s="60" t="n">
        <x:f>IF(MONTH(DATE(YEAR($B$3),MONTH($B$3),15))=MONTH($B$3),DATE(YEAR($B$3),MONTH($B$3),15),"")</x:f>
        <x:v>46280</x:v>
      </x:c>
      <x:c r="B20" s="40" t="str">
        <x:f>IF($A20="","",IF('台帳_記入例'!$I$6=$A20,'台帳_記入例'!$A$6&amp;" ","")&amp;IF('台帳_記入例'!$I$7=$A20,'台帳_記入例'!$A$7&amp;" ","")&amp;IF('台帳_記入例'!$I$8=$A20,'台帳_記入例'!$A$8&amp;" ","")&amp;IF('台帳_記入例'!$I$9=$A20,'台帳_記入例'!$A$9&amp;" ","")&amp;IF('台帳_記入例'!$I$10=$A20,'台帳_記入例'!$A$10&amp;" ","")&amp;IF('台帳_記入例'!$I$11=$A20,'台帳_記入例'!$A$11&amp;" ","")&amp;IF('台帳_記入例'!$I$12=$A20,'台帳_記入例'!$A$12&amp;" ","")&amp;IF('台帳_記入例'!$I$13=$A20,'台帳_記入例'!$A$13&amp;" ","")&amp;IF('台帳_記入例'!$I$14=$A20,'台帳_記入例'!$A$14&amp;" ","")&amp;IF('台帳_記入例'!$I$15=$A20,'台帳_記入例'!$A$15&amp;" ","")&amp;IF('台帳_記入例'!$I$16=$A20,'台帳_記入例'!$A$16&amp;" ","")&amp;IF('台帳_記入例'!$I$17=$A20,'台帳_記入例'!$A$17&amp;" ","")&amp;IF('台帳_記入例'!$I$18=$A20,'台帳_記入例'!$A$18&amp;" ","")&amp;IF('台帳_記入例'!$I$19=$A20,'台帳_記入例'!$A$19&amp;" ","")&amp;IF('台帳_記入例'!$I$20=$A20,'台帳_記入例'!$A$20&amp;" ","")&amp;IF('台帳_記入例'!$I$21=$A20,'台帳_記入例'!$A$21&amp;" ","")&amp;IF('台帳_記入例'!$I$22=$A20,'台帳_記入例'!$A$22&amp;" ","")&amp;IF('台帳_記入例'!$I$23=$A20,'台帳_記入例'!$A$23&amp;" ","")&amp;IF('台帳_記入例'!$I$24=$A20,'台帳_記入例'!$A$24&amp;" ","")&amp;IF('台帳_記入例'!$I$25=$A20,'台帳_記入例'!$A$25&amp;" ","")&amp;IF('台帳_記入例'!$I$26=$A20,'台帳_記入例'!$A$26&amp;" ","")&amp;IF('台帳_記入例'!$I$27=$A20,'台帳_記入例'!$A$27&amp;" ","")&amp;IF('台帳_記入例'!$I$28=$A20,'台帳_記入例'!$A$28&amp;" ","")&amp;IF('台帳_記入例'!$I$29=$A20,'台帳_記入例'!$A$29&amp;" ","")&amp;IF('台帳_記入例'!$I$30=$A20,'台帳_記入例'!$A$30&amp;" ","")&amp;IF('台帳_記入例'!$I$31=$A20,'台帳_記入例'!$A$31&amp;" ","")&amp;IF('台帳_記入例'!$I$32=$A20,'台帳_記入例'!$A$32&amp;" ","")&amp;IF('台帳_記入例'!$I$33=$A20,'台帳_記入例'!$A$33&amp;" ","")&amp;IF('台帳_記入例'!$I$34=$A20,'台帳_記入例'!$A$34&amp;" ","")&amp;IF('台帳_記入例'!$I$35=$A20,'台帳_記入例'!$A$35&amp;" ","")&amp;IF('台帳_記入例'!$I$36=$A20,'台帳_記入例'!$A$36&amp;" ","")&amp;IF('台帳_記入例'!$I$37=$A20,'台帳_記入例'!$A$37&amp;" ","")&amp;IF('台帳_記入例'!$I$38=$A20,'台帳_記入例'!$A$38&amp;" ","")&amp;IF('台帳_記入例'!$I$39=$A20,'台帳_記入例'!$A$39&amp;" ","")&amp;IF('台帳_記入例'!$I$40=$A20,'台帳_記入例'!$A$40&amp;" ","")&amp;IF('台帳_記入例'!$I$41=$A20,'台帳_記入例'!$A$41&amp;" ","")&amp;IF('台帳_記入例'!$I$42=$A20,'台帳_記入例'!$A$42&amp;" ","")&amp;IF('台帳_記入例'!$I$43=$A20,'台帳_記入例'!$A$43&amp;" ","")&amp;IF('台帳_記入例'!$I$44=$A20,'台帳_記入例'!$A$44&amp;" ","")&amp;IF('台帳_記入例'!$I$45=$A20,'台帳_記入例'!$A$45&amp;" ","")&amp;IF('台帳_記入例'!$I$46=$A20,'台帳_記入例'!$A$46&amp;" ","")&amp;IF('台帳_記入例'!$I$47=$A20,'台帳_記入例'!$A$47&amp;" ","")&amp;IF('台帳_記入例'!$I$48=$A20,'台帳_記入例'!$A$48&amp;" ","")&amp;IF('台帳_記入例'!$I$49=$A20,'台帳_記入例'!$A$49&amp;" ","")&amp;IF('台帳_記入例'!$I$50=$A20,'台帳_記入例'!$A$50&amp;" ","")&amp;IF('台帳_記入例'!$I$51=$A20,'台帳_記入例'!$A$51&amp;" ","")&amp;IF('台帳_記入例'!$I$52=$A20,'台帳_記入例'!$A$52&amp;" ","")&amp;IF('台帳_記入例'!$I$53=$A20,'台帳_記入例'!$A$53&amp;" ","")&amp;IF('台帳_記入例'!$I$54=$A20,'台帳_記入例'!$A$54&amp;" ","")&amp;IF('台帳_記入例'!$I$55=$A20,'台帳_記入例'!$A$55&amp;" ",""))</x:f>
        <x:v>C01 </x:v>
      </x:c>
      <x:c r="C20" s="40" t="str">
        <x:f>IF($A20="","",IF('台帳_記入例'!$F$6=$A20,'台帳_記入例'!$A$6&amp;" ","")&amp;IF('台帳_記入例'!$F$7=$A20,'台帳_記入例'!$A$7&amp;" ","")&amp;IF('台帳_記入例'!$F$8=$A20,'台帳_記入例'!$A$8&amp;" ","")&amp;IF('台帳_記入例'!$F$9=$A20,'台帳_記入例'!$A$9&amp;" ","")&amp;IF('台帳_記入例'!$F$10=$A20,'台帳_記入例'!$A$10&amp;" ","")&amp;IF('台帳_記入例'!$F$11=$A20,'台帳_記入例'!$A$11&amp;" ","")&amp;IF('台帳_記入例'!$F$12=$A20,'台帳_記入例'!$A$12&amp;" ","")&amp;IF('台帳_記入例'!$F$13=$A20,'台帳_記入例'!$A$13&amp;" ","")&amp;IF('台帳_記入例'!$F$14=$A20,'台帳_記入例'!$A$14&amp;" ","")&amp;IF('台帳_記入例'!$F$15=$A20,'台帳_記入例'!$A$15&amp;" ","")&amp;IF('台帳_記入例'!$F$16=$A20,'台帳_記入例'!$A$16&amp;" ","")&amp;IF('台帳_記入例'!$F$17=$A20,'台帳_記入例'!$A$17&amp;" ","")&amp;IF('台帳_記入例'!$F$18=$A20,'台帳_記入例'!$A$18&amp;" ","")&amp;IF('台帳_記入例'!$F$19=$A20,'台帳_記入例'!$A$19&amp;" ","")&amp;IF('台帳_記入例'!$F$20=$A20,'台帳_記入例'!$A$20&amp;" ","")&amp;IF('台帳_記入例'!$F$21=$A20,'台帳_記入例'!$A$21&amp;" ","")&amp;IF('台帳_記入例'!$F$22=$A20,'台帳_記入例'!$A$22&amp;" ","")&amp;IF('台帳_記入例'!$F$23=$A20,'台帳_記入例'!$A$23&amp;" ","")&amp;IF('台帳_記入例'!$F$24=$A20,'台帳_記入例'!$A$24&amp;" ","")&amp;IF('台帳_記入例'!$F$25=$A20,'台帳_記入例'!$A$25&amp;" ","")&amp;IF('台帳_記入例'!$F$26=$A20,'台帳_記入例'!$A$26&amp;" ","")&amp;IF('台帳_記入例'!$F$27=$A20,'台帳_記入例'!$A$27&amp;" ","")&amp;IF('台帳_記入例'!$F$28=$A20,'台帳_記入例'!$A$28&amp;" ","")&amp;IF('台帳_記入例'!$F$29=$A20,'台帳_記入例'!$A$29&amp;" ","")&amp;IF('台帳_記入例'!$F$30=$A20,'台帳_記入例'!$A$30&amp;" ","")&amp;IF('台帳_記入例'!$F$31=$A20,'台帳_記入例'!$A$31&amp;" ","")&amp;IF('台帳_記入例'!$F$32=$A20,'台帳_記入例'!$A$32&amp;" ","")&amp;IF('台帳_記入例'!$F$33=$A20,'台帳_記入例'!$A$33&amp;" ","")&amp;IF('台帳_記入例'!$F$34=$A20,'台帳_記入例'!$A$34&amp;" ","")&amp;IF('台帳_記入例'!$F$35=$A20,'台帳_記入例'!$A$35&amp;" ","")&amp;IF('台帳_記入例'!$F$36=$A20,'台帳_記入例'!$A$36&amp;" ","")&amp;IF('台帳_記入例'!$F$37=$A20,'台帳_記入例'!$A$37&amp;" ","")&amp;IF('台帳_記入例'!$F$38=$A20,'台帳_記入例'!$A$38&amp;" ","")&amp;IF('台帳_記入例'!$F$39=$A20,'台帳_記入例'!$A$39&amp;" ","")&amp;IF('台帳_記入例'!$F$40=$A20,'台帳_記入例'!$A$40&amp;" ","")&amp;IF('台帳_記入例'!$F$41=$A20,'台帳_記入例'!$A$41&amp;" ","")&amp;IF('台帳_記入例'!$F$42=$A20,'台帳_記入例'!$A$42&amp;" ","")&amp;IF('台帳_記入例'!$F$43=$A20,'台帳_記入例'!$A$43&amp;" ","")&amp;IF('台帳_記入例'!$F$44=$A20,'台帳_記入例'!$A$44&amp;" ","")&amp;IF('台帳_記入例'!$F$45=$A20,'台帳_記入例'!$A$45&amp;" ","")&amp;IF('台帳_記入例'!$F$46=$A20,'台帳_記入例'!$A$46&amp;" ","")&amp;IF('台帳_記入例'!$F$47=$A20,'台帳_記入例'!$A$47&amp;" ","")&amp;IF('台帳_記入例'!$F$48=$A20,'台帳_記入例'!$A$48&amp;" ","")&amp;IF('台帳_記入例'!$F$49=$A20,'台帳_記入例'!$A$49&amp;" ","")&amp;IF('台帳_記入例'!$F$50=$A20,'台帳_記入例'!$A$50&amp;" ","")&amp;IF('台帳_記入例'!$F$51=$A20,'台帳_記入例'!$A$51&amp;" ","")&amp;IF('台帳_記入例'!$F$52=$A20,'台帳_記入例'!$A$52&amp;" ","")&amp;IF('台帳_記入例'!$F$53=$A20,'台帳_記入例'!$A$53&amp;" ","")&amp;IF('台帳_記入例'!$F$54=$A20,'台帳_記入例'!$A$54&amp;" ","")&amp;IF('台帳_記入例'!$F$55=$A20,'台帳_記入例'!$A$55&amp;" ",""))</x:f>
      </x:c>
      <x:c r="D20" s="40" t="str">
        <x:f>IF($A20="","",IF('台帳_記入例'!$W$6=$A20,'台帳_記入例'!$A$6&amp;" ","")&amp;IF('台帳_記入例'!$W$7=$A20,'台帳_記入例'!$A$7&amp;" ","")&amp;IF('台帳_記入例'!$W$8=$A20,'台帳_記入例'!$A$8&amp;" ","")&amp;IF('台帳_記入例'!$W$9=$A20,'台帳_記入例'!$A$9&amp;" ","")&amp;IF('台帳_記入例'!$W$10=$A20,'台帳_記入例'!$A$10&amp;" ","")&amp;IF('台帳_記入例'!$W$11=$A20,'台帳_記入例'!$A$11&amp;" ","")&amp;IF('台帳_記入例'!$W$12=$A20,'台帳_記入例'!$A$12&amp;" ","")&amp;IF('台帳_記入例'!$W$13=$A20,'台帳_記入例'!$A$13&amp;" ","")&amp;IF('台帳_記入例'!$W$14=$A20,'台帳_記入例'!$A$14&amp;" ","")&amp;IF('台帳_記入例'!$W$15=$A20,'台帳_記入例'!$A$15&amp;" ","")&amp;IF('台帳_記入例'!$W$16=$A20,'台帳_記入例'!$A$16&amp;" ","")&amp;IF('台帳_記入例'!$W$17=$A20,'台帳_記入例'!$A$17&amp;" ","")&amp;IF('台帳_記入例'!$W$18=$A20,'台帳_記入例'!$A$18&amp;" ","")&amp;IF('台帳_記入例'!$W$19=$A20,'台帳_記入例'!$A$19&amp;" ","")&amp;IF('台帳_記入例'!$W$20=$A20,'台帳_記入例'!$A$20&amp;" ","")&amp;IF('台帳_記入例'!$W$21=$A20,'台帳_記入例'!$A$21&amp;" ","")&amp;IF('台帳_記入例'!$W$22=$A20,'台帳_記入例'!$A$22&amp;" ","")&amp;IF('台帳_記入例'!$W$23=$A20,'台帳_記入例'!$A$23&amp;" ","")&amp;IF('台帳_記入例'!$W$24=$A20,'台帳_記入例'!$A$24&amp;" ","")&amp;IF('台帳_記入例'!$W$25=$A20,'台帳_記入例'!$A$25&amp;" ","")&amp;IF('台帳_記入例'!$W$26=$A20,'台帳_記入例'!$A$26&amp;" ","")&amp;IF('台帳_記入例'!$W$27=$A20,'台帳_記入例'!$A$27&amp;" ","")&amp;IF('台帳_記入例'!$W$28=$A20,'台帳_記入例'!$A$28&amp;" ","")&amp;IF('台帳_記入例'!$W$29=$A20,'台帳_記入例'!$A$29&amp;" ","")&amp;IF('台帳_記入例'!$W$30=$A20,'台帳_記入例'!$A$30&amp;" ","")&amp;IF('台帳_記入例'!$W$31=$A20,'台帳_記入例'!$A$31&amp;" ","")&amp;IF('台帳_記入例'!$W$32=$A20,'台帳_記入例'!$A$32&amp;" ","")&amp;IF('台帳_記入例'!$W$33=$A20,'台帳_記入例'!$A$33&amp;" ","")&amp;IF('台帳_記入例'!$W$34=$A20,'台帳_記入例'!$A$34&amp;" ","")&amp;IF('台帳_記入例'!$W$35=$A20,'台帳_記入例'!$A$35&amp;" ","")&amp;IF('台帳_記入例'!$W$36=$A20,'台帳_記入例'!$A$36&amp;" ","")&amp;IF('台帳_記入例'!$W$37=$A20,'台帳_記入例'!$A$37&amp;" ","")&amp;IF('台帳_記入例'!$W$38=$A20,'台帳_記入例'!$A$38&amp;" ","")&amp;IF('台帳_記入例'!$W$39=$A20,'台帳_記入例'!$A$39&amp;" ","")&amp;IF('台帳_記入例'!$W$40=$A20,'台帳_記入例'!$A$40&amp;" ","")&amp;IF('台帳_記入例'!$W$41=$A20,'台帳_記入例'!$A$41&amp;" ","")&amp;IF('台帳_記入例'!$W$42=$A20,'台帳_記入例'!$A$42&amp;" ","")&amp;IF('台帳_記入例'!$W$43=$A20,'台帳_記入例'!$A$43&amp;" ","")&amp;IF('台帳_記入例'!$W$44=$A20,'台帳_記入例'!$A$44&amp;" ","")&amp;IF('台帳_記入例'!$W$45=$A20,'台帳_記入例'!$A$45&amp;" ","")&amp;IF('台帳_記入例'!$W$46=$A20,'台帳_記入例'!$A$46&amp;" ","")&amp;IF('台帳_記入例'!$W$47=$A20,'台帳_記入例'!$A$47&amp;" ","")&amp;IF('台帳_記入例'!$W$48=$A20,'台帳_記入例'!$A$48&amp;" ","")&amp;IF('台帳_記入例'!$W$49=$A20,'台帳_記入例'!$A$49&amp;" ","")&amp;IF('台帳_記入例'!$W$50=$A20,'台帳_記入例'!$A$50&amp;" ","")&amp;IF('台帳_記入例'!$W$51=$A20,'台帳_記入例'!$A$51&amp;" ","")&amp;IF('台帳_記入例'!$W$52=$A20,'台帳_記入例'!$A$52&amp;" ","")&amp;IF('台帳_記入例'!$W$53=$A20,'台帳_記入例'!$A$53&amp;" ","")&amp;IF('台帳_記入例'!$W$54=$A20,'台帳_記入例'!$A$54&amp;" ","")&amp;IF('台帳_記入例'!$W$55=$A20,'台帳_記入例'!$A$55&amp;" ",""))</x:f>
        <x:v>C02 C09 </x:v>
      </x:c>
      <x:c r="E20" s="40" t="str">
        <x:f>IF(A20="","",IF(OR(B20&lt;&gt;"",C20&lt;&gt;"",D20&lt;&gt;""),"台帳で完了状態・担当を確認",""))</x:f>
        <x:v>台帳で完了状態・担当を確認</x:v>
      </x:c>
    </x:row>
    <x:row r="21" ht="37" customHeight="1">
      <x:c r="A21" s="60" t="n">
        <x:f>IF(MONTH(DATE(YEAR($B$3),MONTH($B$3),16))=MONTH($B$3),DATE(YEAR($B$3),MONTH($B$3),16),"")</x:f>
        <x:v>46281</x:v>
      </x:c>
      <x:c r="B21" s="40" t="str">
        <x:f>IF($A21="","",IF('台帳_記入例'!$I$6=$A21,'台帳_記入例'!$A$6&amp;" ","")&amp;IF('台帳_記入例'!$I$7=$A21,'台帳_記入例'!$A$7&amp;" ","")&amp;IF('台帳_記入例'!$I$8=$A21,'台帳_記入例'!$A$8&amp;" ","")&amp;IF('台帳_記入例'!$I$9=$A21,'台帳_記入例'!$A$9&amp;" ","")&amp;IF('台帳_記入例'!$I$10=$A21,'台帳_記入例'!$A$10&amp;" ","")&amp;IF('台帳_記入例'!$I$11=$A21,'台帳_記入例'!$A$11&amp;" ","")&amp;IF('台帳_記入例'!$I$12=$A21,'台帳_記入例'!$A$12&amp;" ","")&amp;IF('台帳_記入例'!$I$13=$A21,'台帳_記入例'!$A$13&amp;" ","")&amp;IF('台帳_記入例'!$I$14=$A21,'台帳_記入例'!$A$14&amp;" ","")&amp;IF('台帳_記入例'!$I$15=$A21,'台帳_記入例'!$A$15&amp;" ","")&amp;IF('台帳_記入例'!$I$16=$A21,'台帳_記入例'!$A$16&amp;" ","")&amp;IF('台帳_記入例'!$I$17=$A21,'台帳_記入例'!$A$17&amp;" ","")&amp;IF('台帳_記入例'!$I$18=$A21,'台帳_記入例'!$A$18&amp;" ","")&amp;IF('台帳_記入例'!$I$19=$A21,'台帳_記入例'!$A$19&amp;" ","")&amp;IF('台帳_記入例'!$I$20=$A21,'台帳_記入例'!$A$20&amp;" ","")&amp;IF('台帳_記入例'!$I$21=$A21,'台帳_記入例'!$A$21&amp;" ","")&amp;IF('台帳_記入例'!$I$22=$A21,'台帳_記入例'!$A$22&amp;" ","")&amp;IF('台帳_記入例'!$I$23=$A21,'台帳_記入例'!$A$23&amp;" ","")&amp;IF('台帳_記入例'!$I$24=$A21,'台帳_記入例'!$A$24&amp;" ","")&amp;IF('台帳_記入例'!$I$25=$A21,'台帳_記入例'!$A$25&amp;" ","")&amp;IF('台帳_記入例'!$I$26=$A21,'台帳_記入例'!$A$26&amp;" ","")&amp;IF('台帳_記入例'!$I$27=$A21,'台帳_記入例'!$A$27&amp;" ","")&amp;IF('台帳_記入例'!$I$28=$A21,'台帳_記入例'!$A$28&amp;" ","")&amp;IF('台帳_記入例'!$I$29=$A21,'台帳_記入例'!$A$29&amp;" ","")&amp;IF('台帳_記入例'!$I$30=$A21,'台帳_記入例'!$A$30&amp;" ","")&amp;IF('台帳_記入例'!$I$31=$A21,'台帳_記入例'!$A$31&amp;" ","")&amp;IF('台帳_記入例'!$I$32=$A21,'台帳_記入例'!$A$32&amp;" ","")&amp;IF('台帳_記入例'!$I$33=$A21,'台帳_記入例'!$A$33&amp;" ","")&amp;IF('台帳_記入例'!$I$34=$A21,'台帳_記入例'!$A$34&amp;" ","")&amp;IF('台帳_記入例'!$I$35=$A21,'台帳_記入例'!$A$35&amp;" ","")&amp;IF('台帳_記入例'!$I$36=$A21,'台帳_記入例'!$A$36&amp;" ","")&amp;IF('台帳_記入例'!$I$37=$A21,'台帳_記入例'!$A$37&amp;" ","")&amp;IF('台帳_記入例'!$I$38=$A21,'台帳_記入例'!$A$38&amp;" ","")&amp;IF('台帳_記入例'!$I$39=$A21,'台帳_記入例'!$A$39&amp;" ","")&amp;IF('台帳_記入例'!$I$40=$A21,'台帳_記入例'!$A$40&amp;" ","")&amp;IF('台帳_記入例'!$I$41=$A21,'台帳_記入例'!$A$41&amp;" ","")&amp;IF('台帳_記入例'!$I$42=$A21,'台帳_記入例'!$A$42&amp;" ","")&amp;IF('台帳_記入例'!$I$43=$A21,'台帳_記入例'!$A$43&amp;" ","")&amp;IF('台帳_記入例'!$I$44=$A21,'台帳_記入例'!$A$44&amp;" ","")&amp;IF('台帳_記入例'!$I$45=$A21,'台帳_記入例'!$A$45&amp;" ","")&amp;IF('台帳_記入例'!$I$46=$A21,'台帳_記入例'!$A$46&amp;" ","")&amp;IF('台帳_記入例'!$I$47=$A21,'台帳_記入例'!$A$47&amp;" ","")&amp;IF('台帳_記入例'!$I$48=$A21,'台帳_記入例'!$A$48&amp;" ","")&amp;IF('台帳_記入例'!$I$49=$A21,'台帳_記入例'!$A$49&amp;" ","")&amp;IF('台帳_記入例'!$I$50=$A21,'台帳_記入例'!$A$50&amp;" ","")&amp;IF('台帳_記入例'!$I$51=$A21,'台帳_記入例'!$A$51&amp;" ","")&amp;IF('台帳_記入例'!$I$52=$A21,'台帳_記入例'!$A$52&amp;" ","")&amp;IF('台帳_記入例'!$I$53=$A21,'台帳_記入例'!$A$53&amp;" ","")&amp;IF('台帳_記入例'!$I$54=$A21,'台帳_記入例'!$A$54&amp;" ","")&amp;IF('台帳_記入例'!$I$55=$A21,'台帳_記入例'!$A$55&amp;" ",""))</x:f>
      </x:c>
      <x:c r="C21" s="40" t="str">
        <x:f>IF($A21="","",IF('台帳_記入例'!$F$6=$A21,'台帳_記入例'!$A$6&amp;" ","")&amp;IF('台帳_記入例'!$F$7=$A21,'台帳_記入例'!$A$7&amp;" ","")&amp;IF('台帳_記入例'!$F$8=$A21,'台帳_記入例'!$A$8&amp;" ","")&amp;IF('台帳_記入例'!$F$9=$A21,'台帳_記入例'!$A$9&amp;" ","")&amp;IF('台帳_記入例'!$F$10=$A21,'台帳_記入例'!$A$10&amp;" ","")&amp;IF('台帳_記入例'!$F$11=$A21,'台帳_記入例'!$A$11&amp;" ","")&amp;IF('台帳_記入例'!$F$12=$A21,'台帳_記入例'!$A$12&amp;" ","")&amp;IF('台帳_記入例'!$F$13=$A21,'台帳_記入例'!$A$13&amp;" ","")&amp;IF('台帳_記入例'!$F$14=$A21,'台帳_記入例'!$A$14&amp;" ","")&amp;IF('台帳_記入例'!$F$15=$A21,'台帳_記入例'!$A$15&amp;" ","")&amp;IF('台帳_記入例'!$F$16=$A21,'台帳_記入例'!$A$16&amp;" ","")&amp;IF('台帳_記入例'!$F$17=$A21,'台帳_記入例'!$A$17&amp;" ","")&amp;IF('台帳_記入例'!$F$18=$A21,'台帳_記入例'!$A$18&amp;" ","")&amp;IF('台帳_記入例'!$F$19=$A21,'台帳_記入例'!$A$19&amp;" ","")&amp;IF('台帳_記入例'!$F$20=$A21,'台帳_記入例'!$A$20&amp;" ","")&amp;IF('台帳_記入例'!$F$21=$A21,'台帳_記入例'!$A$21&amp;" ","")&amp;IF('台帳_記入例'!$F$22=$A21,'台帳_記入例'!$A$22&amp;" ","")&amp;IF('台帳_記入例'!$F$23=$A21,'台帳_記入例'!$A$23&amp;" ","")&amp;IF('台帳_記入例'!$F$24=$A21,'台帳_記入例'!$A$24&amp;" ","")&amp;IF('台帳_記入例'!$F$25=$A21,'台帳_記入例'!$A$25&amp;" ","")&amp;IF('台帳_記入例'!$F$26=$A21,'台帳_記入例'!$A$26&amp;" ","")&amp;IF('台帳_記入例'!$F$27=$A21,'台帳_記入例'!$A$27&amp;" ","")&amp;IF('台帳_記入例'!$F$28=$A21,'台帳_記入例'!$A$28&amp;" ","")&amp;IF('台帳_記入例'!$F$29=$A21,'台帳_記入例'!$A$29&amp;" ","")&amp;IF('台帳_記入例'!$F$30=$A21,'台帳_記入例'!$A$30&amp;" ","")&amp;IF('台帳_記入例'!$F$31=$A21,'台帳_記入例'!$A$31&amp;" ","")&amp;IF('台帳_記入例'!$F$32=$A21,'台帳_記入例'!$A$32&amp;" ","")&amp;IF('台帳_記入例'!$F$33=$A21,'台帳_記入例'!$A$33&amp;" ","")&amp;IF('台帳_記入例'!$F$34=$A21,'台帳_記入例'!$A$34&amp;" ","")&amp;IF('台帳_記入例'!$F$35=$A21,'台帳_記入例'!$A$35&amp;" ","")&amp;IF('台帳_記入例'!$F$36=$A21,'台帳_記入例'!$A$36&amp;" ","")&amp;IF('台帳_記入例'!$F$37=$A21,'台帳_記入例'!$A$37&amp;" ","")&amp;IF('台帳_記入例'!$F$38=$A21,'台帳_記入例'!$A$38&amp;" ","")&amp;IF('台帳_記入例'!$F$39=$A21,'台帳_記入例'!$A$39&amp;" ","")&amp;IF('台帳_記入例'!$F$40=$A21,'台帳_記入例'!$A$40&amp;" ","")&amp;IF('台帳_記入例'!$F$41=$A21,'台帳_記入例'!$A$41&amp;" ","")&amp;IF('台帳_記入例'!$F$42=$A21,'台帳_記入例'!$A$42&amp;" ","")&amp;IF('台帳_記入例'!$F$43=$A21,'台帳_記入例'!$A$43&amp;" ","")&amp;IF('台帳_記入例'!$F$44=$A21,'台帳_記入例'!$A$44&amp;" ","")&amp;IF('台帳_記入例'!$F$45=$A21,'台帳_記入例'!$A$45&amp;" ","")&amp;IF('台帳_記入例'!$F$46=$A21,'台帳_記入例'!$A$46&amp;" ","")&amp;IF('台帳_記入例'!$F$47=$A21,'台帳_記入例'!$A$47&amp;" ","")&amp;IF('台帳_記入例'!$F$48=$A21,'台帳_記入例'!$A$48&amp;" ","")&amp;IF('台帳_記入例'!$F$49=$A21,'台帳_記入例'!$A$49&amp;" ","")&amp;IF('台帳_記入例'!$F$50=$A21,'台帳_記入例'!$A$50&amp;" ","")&amp;IF('台帳_記入例'!$F$51=$A21,'台帳_記入例'!$A$51&amp;" ","")&amp;IF('台帳_記入例'!$F$52=$A21,'台帳_記入例'!$A$52&amp;" ","")&amp;IF('台帳_記入例'!$F$53=$A21,'台帳_記入例'!$A$53&amp;" ","")&amp;IF('台帳_記入例'!$F$54=$A21,'台帳_記入例'!$A$54&amp;" ","")&amp;IF('台帳_記入例'!$F$55=$A21,'台帳_記入例'!$A$55&amp;" ",""))</x:f>
      </x:c>
      <x:c r="D21" s="40" t="str">
        <x:f>IF($A21="","",IF('台帳_記入例'!$W$6=$A21,'台帳_記入例'!$A$6&amp;" ","")&amp;IF('台帳_記入例'!$W$7=$A21,'台帳_記入例'!$A$7&amp;" ","")&amp;IF('台帳_記入例'!$W$8=$A21,'台帳_記入例'!$A$8&amp;" ","")&amp;IF('台帳_記入例'!$W$9=$A21,'台帳_記入例'!$A$9&amp;" ","")&amp;IF('台帳_記入例'!$W$10=$A21,'台帳_記入例'!$A$10&amp;" ","")&amp;IF('台帳_記入例'!$W$11=$A21,'台帳_記入例'!$A$11&amp;" ","")&amp;IF('台帳_記入例'!$W$12=$A21,'台帳_記入例'!$A$12&amp;" ","")&amp;IF('台帳_記入例'!$W$13=$A21,'台帳_記入例'!$A$13&amp;" ","")&amp;IF('台帳_記入例'!$W$14=$A21,'台帳_記入例'!$A$14&amp;" ","")&amp;IF('台帳_記入例'!$W$15=$A21,'台帳_記入例'!$A$15&amp;" ","")&amp;IF('台帳_記入例'!$W$16=$A21,'台帳_記入例'!$A$16&amp;" ","")&amp;IF('台帳_記入例'!$W$17=$A21,'台帳_記入例'!$A$17&amp;" ","")&amp;IF('台帳_記入例'!$W$18=$A21,'台帳_記入例'!$A$18&amp;" ","")&amp;IF('台帳_記入例'!$W$19=$A21,'台帳_記入例'!$A$19&amp;" ","")&amp;IF('台帳_記入例'!$W$20=$A21,'台帳_記入例'!$A$20&amp;" ","")&amp;IF('台帳_記入例'!$W$21=$A21,'台帳_記入例'!$A$21&amp;" ","")&amp;IF('台帳_記入例'!$W$22=$A21,'台帳_記入例'!$A$22&amp;" ","")&amp;IF('台帳_記入例'!$W$23=$A21,'台帳_記入例'!$A$23&amp;" ","")&amp;IF('台帳_記入例'!$W$24=$A21,'台帳_記入例'!$A$24&amp;" ","")&amp;IF('台帳_記入例'!$W$25=$A21,'台帳_記入例'!$A$25&amp;" ","")&amp;IF('台帳_記入例'!$W$26=$A21,'台帳_記入例'!$A$26&amp;" ","")&amp;IF('台帳_記入例'!$W$27=$A21,'台帳_記入例'!$A$27&amp;" ","")&amp;IF('台帳_記入例'!$W$28=$A21,'台帳_記入例'!$A$28&amp;" ","")&amp;IF('台帳_記入例'!$W$29=$A21,'台帳_記入例'!$A$29&amp;" ","")&amp;IF('台帳_記入例'!$W$30=$A21,'台帳_記入例'!$A$30&amp;" ","")&amp;IF('台帳_記入例'!$W$31=$A21,'台帳_記入例'!$A$31&amp;" ","")&amp;IF('台帳_記入例'!$W$32=$A21,'台帳_記入例'!$A$32&amp;" ","")&amp;IF('台帳_記入例'!$W$33=$A21,'台帳_記入例'!$A$33&amp;" ","")&amp;IF('台帳_記入例'!$W$34=$A21,'台帳_記入例'!$A$34&amp;" ","")&amp;IF('台帳_記入例'!$W$35=$A21,'台帳_記入例'!$A$35&amp;" ","")&amp;IF('台帳_記入例'!$W$36=$A21,'台帳_記入例'!$A$36&amp;" ","")&amp;IF('台帳_記入例'!$W$37=$A21,'台帳_記入例'!$A$37&amp;" ","")&amp;IF('台帳_記入例'!$W$38=$A21,'台帳_記入例'!$A$38&amp;" ","")&amp;IF('台帳_記入例'!$W$39=$A21,'台帳_記入例'!$A$39&amp;" ","")&amp;IF('台帳_記入例'!$W$40=$A21,'台帳_記入例'!$A$40&amp;" ","")&amp;IF('台帳_記入例'!$W$41=$A21,'台帳_記入例'!$A$41&amp;" ","")&amp;IF('台帳_記入例'!$W$42=$A21,'台帳_記入例'!$A$42&amp;" ","")&amp;IF('台帳_記入例'!$W$43=$A21,'台帳_記入例'!$A$43&amp;" ","")&amp;IF('台帳_記入例'!$W$44=$A21,'台帳_記入例'!$A$44&amp;" ","")&amp;IF('台帳_記入例'!$W$45=$A21,'台帳_記入例'!$A$45&amp;" ","")&amp;IF('台帳_記入例'!$W$46=$A21,'台帳_記入例'!$A$46&amp;" ","")&amp;IF('台帳_記入例'!$W$47=$A21,'台帳_記入例'!$A$47&amp;" ","")&amp;IF('台帳_記入例'!$W$48=$A21,'台帳_記入例'!$A$48&amp;" ","")&amp;IF('台帳_記入例'!$W$49=$A21,'台帳_記入例'!$A$49&amp;" ","")&amp;IF('台帳_記入例'!$W$50=$A21,'台帳_記入例'!$A$50&amp;" ","")&amp;IF('台帳_記入例'!$W$51=$A21,'台帳_記入例'!$A$51&amp;" ","")&amp;IF('台帳_記入例'!$W$52=$A21,'台帳_記入例'!$A$52&amp;" ","")&amp;IF('台帳_記入例'!$W$53=$A21,'台帳_記入例'!$A$53&amp;" ","")&amp;IF('台帳_記入例'!$W$54=$A21,'台帳_記入例'!$A$54&amp;" ","")&amp;IF('台帳_記入例'!$W$55=$A21,'台帳_記入例'!$A$55&amp;" ",""))</x:f>
        <x:v>C04 C06 </x:v>
      </x:c>
      <x:c r="E21" s="40" t="str">
        <x:f>IF(A21="","",IF(OR(B21&lt;&gt;"",C21&lt;&gt;"",D21&lt;&gt;""),"台帳で完了状態・担当を確認",""))</x:f>
        <x:v>台帳で完了状態・担当を確認</x:v>
      </x:c>
    </x:row>
    <x:row r="22" ht="37" customHeight="1">
      <x:c r="A22" s="60" t="n">
        <x:f>IF(MONTH(DATE(YEAR($B$3),MONTH($B$3),17))=MONTH($B$3),DATE(YEAR($B$3),MONTH($B$3),17),"")</x:f>
        <x:v>46282</x:v>
      </x:c>
      <x:c r="B22" s="40" t="str">
        <x:f>IF($A22="","",IF('台帳_記入例'!$I$6=$A22,'台帳_記入例'!$A$6&amp;" ","")&amp;IF('台帳_記入例'!$I$7=$A22,'台帳_記入例'!$A$7&amp;" ","")&amp;IF('台帳_記入例'!$I$8=$A22,'台帳_記入例'!$A$8&amp;" ","")&amp;IF('台帳_記入例'!$I$9=$A22,'台帳_記入例'!$A$9&amp;" ","")&amp;IF('台帳_記入例'!$I$10=$A22,'台帳_記入例'!$A$10&amp;" ","")&amp;IF('台帳_記入例'!$I$11=$A22,'台帳_記入例'!$A$11&amp;" ","")&amp;IF('台帳_記入例'!$I$12=$A22,'台帳_記入例'!$A$12&amp;" ","")&amp;IF('台帳_記入例'!$I$13=$A22,'台帳_記入例'!$A$13&amp;" ","")&amp;IF('台帳_記入例'!$I$14=$A22,'台帳_記入例'!$A$14&amp;" ","")&amp;IF('台帳_記入例'!$I$15=$A22,'台帳_記入例'!$A$15&amp;" ","")&amp;IF('台帳_記入例'!$I$16=$A22,'台帳_記入例'!$A$16&amp;" ","")&amp;IF('台帳_記入例'!$I$17=$A22,'台帳_記入例'!$A$17&amp;" ","")&amp;IF('台帳_記入例'!$I$18=$A22,'台帳_記入例'!$A$18&amp;" ","")&amp;IF('台帳_記入例'!$I$19=$A22,'台帳_記入例'!$A$19&amp;" ","")&amp;IF('台帳_記入例'!$I$20=$A22,'台帳_記入例'!$A$20&amp;" ","")&amp;IF('台帳_記入例'!$I$21=$A22,'台帳_記入例'!$A$21&amp;" ","")&amp;IF('台帳_記入例'!$I$22=$A22,'台帳_記入例'!$A$22&amp;" ","")&amp;IF('台帳_記入例'!$I$23=$A22,'台帳_記入例'!$A$23&amp;" ","")&amp;IF('台帳_記入例'!$I$24=$A22,'台帳_記入例'!$A$24&amp;" ","")&amp;IF('台帳_記入例'!$I$25=$A22,'台帳_記入例'!$A$25&amp;" ","")&amp;IF('台帳_記入例'!$I$26=$A22,'台帳_記入例'!$A$26&amp;" ","")&amp;IF('台帳_記入例'!$I$27=$A22,'台帳_記入例'!$A$27&amp;" ","")&amp;IF('台帳_記入例'!$I$28=$A22,'台帳_記入例'!$A$28&amp;" ","")&amp;IF('台帳_記入例'!$I$29=$A22,'台帳_記入例'!$A$29&amp;" ","")&amp;IF('台帳_記入例'!$I$30=$A22,'台帳_記入例'!$A$30&amp;" ","")&amp;IF('台帳_記入例'!$I$31=$A22,'台帳_記入例'!$A$31&amp;" ","")&amp;IF('台帳_記入例'!$I$32=$A22,'台帳_記入例'!$A$32&amp;" ","")&amp;IF('台帳_記入例'!$I$33=$A22,'台帳_記入例'!$A$33&amp;" ","")&amp;IF('台帳_記入例'!$I$34=$A22,'台帳_記入例'!$A$34&amp;" ","")&amp;IF('台帳_記入例'!$I$35=$A22,'台帳_記入例'!$A$35&amp;" ","")&amp;IF('台帳_記入例'!$I$36=$A22,'台帳_記入例'!$A$36&amp;" ","")&amp;IF('台帳_記入例'!$I$37=$A22,'台帳_記入例'!$A$37&amp;" ","")&amp;IF('台帳_記入例'!$I$38=$A22,'台帳_記入例'!$A$38&amp;" ","")&amp;IF('台帳_記入例'!$I$39=$A22,'台帳_記入例'!$A$39&amp;" ","")&amp;IF('台帳_記入例'!$I$40=$A22,'台帳_記入例'!$A$40&amp;" ","")&amp;IF('台帳_記入例'!$I$41=$A22,'台帳_記入例'!$A$41&amp;" ","")&amp;IF('台帳_記入例'!$I$42=$A22,'台帳_記入例'!$A$42&amp;" ","")&amp;IF('台帳_記入例'!$I$43=$A22,'台帳_記入例'!$A$43&amp;" ","")&amp;IF('台帳_記入例'!$I$44=$A22,'台帳_記入例'!$A$44&amp;" ","")&amp;IF('台帳_記入例'!$I$45=$A22,'台帳_記入例'!$A$45&amp;" ","")&amp;IF('台帳_記入例'!$I$46=$A22,'台帳_記入例'!$A$46&amp;" ","")&amp;IF('台帳_記入例'!$I$47=$A22,'台帳_記入例'!$A$47&amp;" ","")&amp;IF('台帳_記入例'!$I$48=$A22,'台帳_記入例'!$A$48&amp;" ","")&amp;IF('台帳_記入例'!$I$49=$A22,'台帳_記入例'!$A$49&amp;" ","")&amp;IF('台帳_記入例'!$I$50=$A22,'台帳_記入例'!$A$50&amp;" ","")&amp;IF('台帳_記入例'!$I$51=$A22,'台帳_記入例'!$A$51&amp;" ","")&amp;IF('台帳_記入例'!$I$52=$A22,'台帳_記入例'!$A$52&amp;" ","")&amp;IF('台帳_記入例'!$I$53=$A22,'台帳_記入例'!$A$53&amp;" ","")&amp;IF('台帳_記入例'!$I$54=$A22,'台帳_記入例'!$A$54&amp;" ","")&amp;IF('台帳_記入例'!$I$55=$A22,'台帳_記入例'!$A$55&amp;" ",""))</x:f>
      </x:c>
      <x:c r="C22" s="40" t="str">
        <x:f>IF($A22="","",IF('台帳_記入例'!$F$6=$A22,'台帳_記入例'!$A$6&amp;" ","")&amp;IF('台帳_記入例'!$F$7=$A22,'台帳_記入例'!$A$7&amp;" ","")&amp;IF('台帳_記入例'!$F$8=$A22,'台帳_記入例'!$A$8&amp;" ","")&amp;IF('台帳_記入例'!$F$9=$A22,'台帳_記入例'!$A$9&amp;" ","")&amp;IF('台帳_記入例'!$F$10=$A22,'台帳_記入例'!$A$10&amp;" ","")&amp;IF('台帳_記入例'!$F$11=$A22,'台帳_記入例'!$A$11&amp;" ","")&amp;IF('台帳_記入例'!$F$12=$A22,'台帳_記入例'!$A$12&amp;" ","")&amp;IF('台帳_記入例'!$F$13=$A22,'台帳_記入例'!$A$13&amp;" ","")&amp;IF('台帳_記入例'!$F$14=$A22,'台帳_記入例'!$A$14&amp;" ","")&amp;IF('台帳_記入例'!$F$15=$A22,'台帳_記入例'!$A$15&amp;" ","")&amp;IF('台帳_記入例'!$F$16=$A22,'台帳_記入例'!$A$16&amp;" ","")&amp;IF('台帳_記入例'!$F$17=$A22,'台帳_記入例'!$A$17&amp;" ","")&amp;IF('台帳_記入例'!$F$18=$A22,'台帳_記入例'!$A$18&amp;" ","")&amp;IF('台帳_記入例'!$F$19=$A22,'台帳_記入例'!$A$19&amp;" ","")&amp;IF('台帳_記入例'!$F$20=$A22,'台帳_記入例'!$A$20&amp;" ","")&amp;IF('台帳_記入例'!$F$21=$A22,'台帳_記入例'!$A$21&amp;" ","")&amp;IF('台帳_記入例'!$F$22=$A22,'台帳_記入例'!$A$22&amp;" ","")&amp;IF('台帳_記入例'!$F$23=$A22,'台帳_記入例'!$A$23&amp;" ","")&amp;IF('台帳_記入例'!$F$24=$A22,'台帳_記入例'!$A$24&amp;" ","")&amp;IF('台帳_記入例'!$F$25=$A22,'台帳_記入例'!$A$25&amp;" ","")&amp;IF('台帳_記入例'!$F$26=$A22,'台帳_記入例'!$A$26&amp;" ","")&amp;IF('台帳_記入例'!$F$27=$A22,'台帳_記入例'!$A$27&amp;" ","")&amp;IF('台帳_記入例'!$F$28=$A22,'台帳_記入例'!$A$28&amp;" ","")&amp;IF('台帳_記入例'!$F$29=$A22,'台帳_記入例'!$A$29&amp;" ","")&amp;IF('台帳_記入例'!$F$30=$A22,'台帳_記入例'!$A$30&amp;" ","")&amp;IF('台帳_記入例'!$F$31=$A22,'台帳_記入例'!$A$31&amp;" ","")&amp;IF('台帳_記入例'!$F$32=$A22,'台帳_記入例'!$A$32&amp;" ","")&amp;IF('台帳_記入例'!$F$33=$A22,'台帳_記入例'!$A$33&amp;" ","")&amp;IF('台帳_記入例'!$F$34=$A22,'台帳_記入例'!$A$34&amp;" ","")&amp;IF('台帳_記入例'!$F$35=$A22,'台帳_記入例'!$A$35&amp;" ","")&amp;IF('台帳_記入例'!$F$36=$A22,'台帳_記入例'!$A$36&amp;" ","")&amp;IF('台帳_記入例'!$F$37=$A22,'台帳_記入例'!$A$37&amp;" ","")&amp;IF('台帳_記入例'!$F$38=$A22,'台帳_記入例'!$A$38&amp;" ","")&amp;IF('台帳_記入例'!$F$39=$A22,'台帳_記入例'!$A$39&amp;" ","")&amp;IF('台帳_記入例'!$F$40=$A22,'台帳_記入例'!$A$40&amp;" ","")&amp;IF('台帳_記入例'!$F$41=$A22,'台帳_記入例'!$A$41&amp;" ","")&amp;IF('台帳_記入例'!$F$42=$A22,'台帳_記入例'!$A$42&amp;" ","")&amp;IF('台帳_記入例'!$F$43=$A22,'台帳_記入例'!$A$43&amp;" ","")&amp;IF('台帳_記入例'!$F$44=$A22,'台帳_記入例'!$A$44&amp;" ","")&amp;IF('台帳_記入例'!$F$45=$A22,'台帳_記入例'!$A$45&amp;" ","")&amp;IF('台帳_記入例'!$F$46=$A22,'台帳_記入例'!$A$46&amp;" ","")&amp;IF('台帳_記入例'!$F$47=$A22,'台帳_記入例'!$A$47&amp;" ","")&amp;IF('台帳_記入例'!$F$48=$A22,'台帳_記入例'!$A$48&amp;" ","")&amp;IF('台帳_記入例'!$F$49=$A22,'台帳_記入例'!$A$49&amp;" ","")&amp;IF('台帳_記入例'!$F$50=$A22,'台帳_記入例'!$A$50&amp;" ","")&amp;IF('台帳_記入例'!$F$51=$A22,'台帳_記入例'!$A$51&amp;" ","")&amp;IF('台帳_記入例'!$F$52=$A22,'台帳_記入例'!$A$52&amp;" ","")&amp;IF('台帳_記入例'!$F$53=$A22,'台帳_記入例'!$A$53&amp;" ","")&amp;IF('台帳_記入例'!$F$54=$A22,'台帳_記入例'!$A$54&amp;" ","")&amp;IF('台帳_記入例'!$F$55=$A22,'台帳_記入例'!$A$55&amp;" ",""))</x:f>
      </x:c>
      <x:c r="D22" s="40" t="str">
        <x:f>IF($A22="","",IF('台帳_記入例'!$W$6=$A22,'台帳_記入例'!$A$6&amp;" ","")&amp;IF('台帳_記入例'!$W$7=$A22,'台帳_記入例'!$A$7&amp;" ","")&amp;IF('台帳_記入例'!$W$8=$A22,'台帳_記入例'!$A$8&amp;" ","")&amp;IF('台帳_記入例'!$W$9=$A22,'台帳_記入例'!$A$9&amp;" ","")&amp;IF('台帳_記入例'!$W$10=$A22,'台帳_記入例'!$A$10&amp;" ","")&amp;IF('台帳_記入例'!$W$11=$A22,'台帳_記入例'!$A$11&amp;" ","")&amp;IF('台帳_記入例'!$W$12=$A22,'台帳_記入例'!$A$12&amp;" ","")&amp;IF('台帳_記入例'!$W$13=$A22,'台帳_記入例'!$A$13&amp;" ","")&amp;IF('台帳_記入例'!$W$14=$A22,'台帳_記入例'!$A$14&amp;" ","")&amp;IF('台帳_記入例'!$W$15=$A22,'台帳_記入例'!$A$15&amp;" ","")&amp;IF('台帳_記入例'!$W$16=$A22,'台帳_記入例'!$A$16&amp;" ","")&amp;IF('台帳_記入例'!$W$17=$A22,'台帳_記入例'!$A$17&amp;" ","")&amp;IF('台帳_記入例'!$W$18=$A22,'台帳_記入例'!$A$18&amp;" ","")&amp;IF('台帳_記入例'!$W$19=$A22,'台帳_記入例'!$A$19&amp;" ","")&amp;IF('台帳_記入例'!$W$20=$A22,'台帳_記入例'!$A$20&amp;" ","")&amp;IF('台帳_記入例'!$W$21=$A22,'台帳_記入例'!$A$21&amp;" ","")&amp;IF('台帳_記入例'!$W$22=$A22,'台帳_記入例'!$A$22&amp;" ","")&amp;IF('台帳_記入例'!$W$23=$A22,'台帳_記入例'!$A$23&amp;" ","")&amp;IF('台帳_記入例'!$W$24=$A22,'台帳_記入例'!$A$24&amp;" ","")&amp;IF('台帳_記入例'!$W$25=$A22,'台帳_記入例'!$A$25&amp;" ","")&amp;IF('台帳_記入例'!$W$26=$A22,'台帳_記入例'!$A$26&amp;" ","")&amp;IF('台帳_記入例'!$W$27=$A22,'台帳_記入例'!$A$27&amp;" ","")&amp;IF('台帳_記入例'!$W$28=$A22,'台帳_記入例'!$A$28&amp;" ","")&amp;IF('台帳_記入例'!$W$29=$A22,'台帳_記入例'!$A$29&amp;" ","")&amp;IF('台帳_記入例'!$W$30=$A22,'台帳_記入例'!$A$30&amp;" ","")&amp;IF('台帳_記入例'!$W$31=$A22,'台帳_記入例'!$A$31&amp;" ","")&amp;IF('台帳_記入例'!$W$32=$A22,'台帳_記入例'!$A$32&amp;" ","")&amp;IF('台帳_記入例'!$W$33=$A22,'台帳_記入例'!$A$33&amp;" ","")&amp;IF('台帳_記入例'!$W$34=$A22,'台帳_記入例'!$A$34&amp;" ","")&amp;IF('台帳_記入例'!$W$35=$A22,'台帳_記入例'!$A$35&amp;" ","")&amp;IF('台帳_記入例'!$W$36=$A22,'台帳_記入例'!$A$36&amp;" ","")&amp;IF('台帳_記入例'!$W$37=$A22,'台帳_記入例'!$A$37&amp;" ","")&amp;IF('台帳_記入例'!$W$38=$A22,'台帳_記入例'!$A$38&amp;" ","")&amp;IF('台帳_記入例'!$W$39=$A22,'台帳_記入例'!$A$39&amp;" ","")&amp;IF('台帳_記入例'!$W$40=$A22,'台帳_記入例'!$A$40&amp;" ","")&amp;IF('台帳_記入例'!$W$41=$A22,'台帳_記入例'!$A$41&amp;" ","")&amp;IF('台帳_記入例'!$W$42=$A22,'台帳_記入例'!$A$42&amp;" ","")&amp;IF('台帳_記入例'!$W$43=$A22,'台帳_記入例'!$A$43&amp;" ","")&amp;IF('台帳_記入例'!$W$44=$A22,'台帳_記入例'!$A$44&amp;" ","")&amp;IF('台帳_記入例'!$W$45=$A22,'台帳_記入例'!$A$45&amp;" ","")&amp;IF('台帳_記入例'!$W$46=$A22,'台帳_記入例'!$A$46&amp;" ","")&amp;IF('台帳_記入例'!$W$47=$A22,'台帳_記入例'!$A$47&amp;" ","")&amp;IF('台帳_記入例'!$W$48=$A22,'台帳_記入例'!$A$48&amp;" ","")&amp;IF('台帳_記入例'!$W$49=$A22,'台帳_記入例'!$A$49&amp;" ","")&amp;IF('台帳_記入例'!$W$50=$A22,'台帳_記入例'!$A$50&amp;" ","")&amp;IF('台帳_記入例'!$W$51=$A22,'台帳_記入例'!$A$51&amp;" ","")&amp;IF('台帳_記入例'!$W$52=$A22,'台帳_記入例'!$A$52&amp;" ","")&amp;IF('台帳_記入例'!$W$53=$A22,'台帳_記入例'!$A$53&amp;" ","")&amp;IF('台帳_記入例'!$W$54=$A22,'台帳_記入例'!$A$54&amp;" ","")&amp;IF('台帳_記入例'!$W$55=$A22,'台帳_記入例'!$A$55&amp;" ",""))</x:f>
      </x:c>
      <x:c r="E22" s="40" t="str">
        <x:f>IF(A22="","",IF(OR(B22&lt;&gt;"",C22&lt;&gt;"",D22&lt;&gt;""),"台帳で完了状態・担当を確認",""))</x:f>
      </x:c>
    </x:row>
    <x:row r="23" ht="37" customHeight="1">
      <x:c r="A23" s="60" t="n">
        <x:f>IF(MONTH(DATE(YEAR($B$3),MONTH($B$3),18))=MONTH($B$3),DATE(YEAR($B$3),MONTH($B$3),18),"")</x:f>
        <x:v>46283</x:v>
      </x:c>
      <x:c r="B23" s="40" t="str">
        <x:f>IF($A23="","",IF('台帳_記入例'!$I$6=$A23,'台帳_記入例'!$A$6&amp;" ","")&amp;IF('台帳_記入例'!$I$7=$A23,'台帳_記入例'!$A$7&amp;" ","")&amp;IF('台帳_記入例'!$I$8=$A23,'台帳_記入例'!$A$8&amp;" ","")&amp;IF('台帳_記入例'!$I$9=$A23,'台帳_記入例'!$A$9&amp;" ","")&amp;IF('台帳_記入例'!$I$10=$A23,'台帳_記入例'!$A$10&amp;" ","")&amp;IF('台帳_記入例'!$I$11=$A23,'台帳_記入例'!$A$11&amp;" ","")&amp;IF('台帳_記入例'!$I$12=$A23,'台帳_記入例'!$A$12&amp;" ","")&amp;IF('台帳_記入例'!$I$13=$A23,'台帳_記入例'!$A$13&amp;" ","")&amp;IF('台帳_記入例'!$I$14=$A23,'台帳_記入例'!$A$14&amp;" ","")&amp;IF('台帳_記入例'!$I$15=$A23,'台帳_記入例'!$A$15&amp;" ","")&amp;IF('台帳_記入例'!$I$16=$A23,'台帳_記入例'!$A$16&amp;" ","")&amp;IF('台帳_記入例'!$I$17=$A23,'台帳_記入例'!$A$17&amp;" ","")&amp;IF('台帳_記入例'!$I$18=$A23,'台帳_記入例'!$A$18&amp;" ","")&amp;IF('台帳_記入例'!$I$19=$A23,'台帳_記入例'!$A$19&amp;" ","")&amp;IF('台帳_記入例'!$I$20=$A23,'台帳_記入例'!$A$20&amp;" ","")&amp;IF('台帳_記入例'!$I$21=$A23,'台帳_記入例'!$A$21&amp;" ","")&amp;IF('台帳_記入例'!$I$22=$A23,'台帳_記入例'!$A$22&amp;" ","")&amp;IF('台帳_記入例'!$I$23=$A23,'台帳_記入例'!$A$23&amp;" ","")&amp;IF('台帳_記入例'!$I$24=$A23,'台帳_記入例'!$A$24&amp;" ","")&amp;IF('台帳_記入例'!$I$25=$A23,'台帳_記入例'!$A$25&amp;" ","")&amp;IF('台帳_記入例'!$I$26=$A23,'台帳_記入例'!$A$26&amp;" ","")&amp;IF('台帳_記入例'!$I$27=$A23,'台帳_記入例'!$A$27&amp;" ","")&amp;IF('台帳_記入例'!$I$28=$A23,'台帳_記入例'!$A$28&amp;" ","")&amp;IF('台帳_記入例'!$I$29=$A23,'台帳_記入例'!$A$29&amp;" ","")&amp;IF('台帳_記入例'!$I$30=$A23,'台帳_記入例'!$A$30&amp;" ","")&amp;IF('台帳_記入例'!$I$31=$A23,'台帳_記入例'!$A$31&amp;" ","")&amp;IF('台帳_記入例'!$I$32=$A23,'台帳_記入例'!$A$32&amp;" ","")&amp;IF('台帳_記入例'!$I$33=$A23,'台帳_記入例'!$A$33&amp;" ","")&amp;IF('台帳_記入例'!$I$34=$A23,'台帳_記入例'!$A$34&amp;" ","")&amp;IF('台帳_記入例'!$I$35=$A23,'台帳_記入例'!$A$35&amp;" ","")&amp;IF('台帳_記入例'!$I$36=$A23,'台帳_記入例'!$A$36&amp;" ","")&amp;IF('台帳_記入例'!$I$37=$A23,'台帳_記入例'!$A$37&amp;" ","")&amp;IF('台帳_記入例'!$I$38=$A23,'台帳_記入例'!$A$38&amp;" ","")&amp;IF('台帳_記入例'!$I$39=$A23,'台帳_記入例'!$A$39&amp;" ","")&amp;IF('台帳_記入例'!$I$40=$A23,'台帳_記入例'!$A$40&amp;" ","")&amp;IF('台帳_記入例'!$I$41=$A23,'台帳_記入例'!$A$41&amp;" ","")&amp;IF('台帳_記入例'!$I$42=$A23,'台帳_記入例'!$A$42&amp;" ","")&amp;IF('台帳_記入例'!$I$43=$A23,'台帳_記入例'!$A$43&amp;" ","")&amp;IF('台帳_記入例'!$I$44=$A23,'台帳_記入例'!$A$44&amp;" ","")&amp;IF('台帳_記入例'!$I$45=$A23,'台帳_記入例'!$A$45&amp;" ","")&amp;IF('台帳_記入例'!$I$46=$A23,'台帳_記入例'!$A$46&amp;" ","")&amp;IF('台帳_記入例'!$I$47=$A23,'台帳_記入例'!$A$47&amp;" ","")&amp;IF('台帳_記入例'!$I$48=$A23,'台帳_記入例'!$A$48&amp;" ","")&amp;IF('台帳_記入例'!$I$49=$A23,'台帳_記入例'!$A$49&amp;" ","")&amp;IF('台帳_記入例'!$I$50=$A23,'台帳_記入例'!$A$50&amp;" ","")&amp;IF('台帳_記入例'!$I$51=$A23,'台帳_記入例'!$A$51&amp;" ","")&amp;IF('台帳_記入例'!$I$52=$A23,'台帳_記入例'!$A$52&amp;" ","")&amp;IF('台帳_記入例'!$I$53=$A23,'台帳_記入例'!$A$53&amp;" ","")&amp;IF('台帳_記入例'!$I$54=$A23,'台帳_記入例'!$A$54&amp;" ","")&amp;IF('台帳_記入例'!$I$55=$A23,'台帳_記入例'!$A$55&amp;" ",""))</x:f>
      </x:c>
      <x:c r="C23" s="40" t="str">
        <x:f>IF($A23="","",IF('台帳_記入例'!$F$6=$A23,'台帳_記入例'!$A$6&amp;" ","")&amp;IF('台帳_記入例'!$F$7=$A23,'台帳_記入例'!$A$7&amp;" ","")&amp;IF('台帳_記入例'!$F$8=$A23,'台帳_記入例'!$A$8&amp;" ","")&amp;IF('台帳_記入例'!$F$9=$A23,'台帳_記入例'!$A$9&amp;" ","")&amp;IF('台帳_記入例'!$F$10=$A23,'台帳_記入例'!$A$10&amp;" ","")&amp;IF('台帳_記入例'!$F$11=$A23,'台帳_記入例'!$A$11&amp;" ","")&amp;IF('台帳_記入例'!$F$12=$A23,'台帳_記入例'!$A$12&amp;" ","")&amp;IF('台帳_記入例'!$F$13=$A23,'台帳_記入例'!$A$13&amp;" ","")&amp;IF('台帳_記入例'!$F$14=$A23,'台帳_記入例'!$A$14&amp;" ","")&amp;IF('台帳_記入例'!$F$15=$A23,'台帳_記入例'!$A$15&amp;" ","")&amp;IF('台帳_記入例'!$F$16=$A23,'台帳_記入例'!$A$16&amp;" ","")&amp;IF('台帳_記入例'!$F$17=$A23,'台帳_記入例'!$A$17&amp;" ","")&amp;IF('台帳_記入例'!$F$18=$A23,'台帳_記入例'!$A$18&amp;" ","")&amp;IF('台帳_記入例'!$F$19=$A23,'台帳_記入例'!$A$19&amp;" ","")&amp;IF('台帳_記入例'!$F$20=$A23,'台帳_記入例'!$A$20&amp;" ","")&amp;IF('台帳_記入例'!$F$21=$A23,'台帳_記入例'!$A$21&amp;" ","")&amp;IF('台帳_記入例'!$F$22=$A23,'台帳_記入例'!$A$22&amp;" ","")&amp;IF('台帳_記入例'!$F$23=$A23,'台帳_記入例'!$A$23&amp;" ","")&amp;IF('台帳_記入例'!$F$24=$A23,'台帳_記入例'!$A$24&amp;" ","")&amp;IF('台帳_記入例'!$F$25=$A23,'台帳_記入例'!$A$25&amp;" ","")&amp;IF('台帳_記入例'!$F$26=$A23,'台帳_記入例'!$A$26&amp;" ","")&amp;IF('台帳_記入例'!$F$27=$A23,'台帳_記入例'!$A$27&amp;" ","")&amp;IF('台帳_記入例'!$F$28=$A23,'台帳_記入例'!$A$28&amp;" ","")&amp;IF('台帳_記入例'!$F$29=$A23,'台帳_記入例'!$A$29&amp;" ","")&amp;IF('台帳_記入例'!$F$30=$A23,'台帳_記入例'!$A$30&amp;" ","")&amp;IF('台帳_記入例'!$F$31=$A23,'台帳_記入例'!$A$31&amp;" ","")&amp;IF('台帳_記入例'!$F$32=$A23,'台帳_記入例'!$A$32&amp;" ","")&amp;IF('台帳_記入例'!$F$33=$A23,'台帳_記入例'!$A$33&amp;" ","")&amp;IF('台帳_記入例'!$F$34=$A23,'台帳_記入例'!$A$34&amp;" ","")&amp;IF('台帳_記入例'!$F$35=$A23,'台帳_記入例'!$A$35&amp;" ","")&amp;IF('台帳_記入例'!$F$36=$A23,'台帳_記入例'!$A$36&amp;" ","")&amp;IF('台帳_記入例'!$F$37=$A23,'台帳_記入例'!$A$37&amp;" ","")&amp;IF('台帳_記入例'!$F$38=$A23,'台帳_記入例'!$A$38&amp;" ","")&amp;IF('台帳_記入例'!$F$39=$A23,'台帳_記入例'!$A$39&amp;" ","")&amp;IF('台帳_記入例'!$F$40=$A23,'台帳_記入例'!$A$40&amp;" ","")&amp;IF('台帳_記入例'!$F$41=$A23,'台帳_記入例'!$A$41&amp;" ","")&amp;IF('台帳_記入例'!$F$42=$A23,'台帳_記入例'!$A$42&amp;" ","")&amp;IF('台帳_記入例'!$F$43=$A23,'台帳_記入例'!$A$43&amp;" ","")&amp;IF('台帳_記入例'!$F$44=$A23,'台帳_記入例'!$A$44&amp;" ","")&amp;IF('台帳_記入例'!$F$45=$A23,'台帳_記入例'!$A$45&amp;" ","")&amp;IF('台帳_記入例'!$F$46=$A23,'台帳_記入例'!$A$46&amp;" ","")&amp;IF('台帳_記入例'!$F$47=$A23,'台帳_記入例'!$A$47&amp;" ","")&amp;IF('台帳_記入例'!$F$48=$A23,'台帳_記入例'!$A$48&amp;" ","")&amp;IF('台帳_記入例'!$F$49=$A23,'台帳_記入例'!$A$49&amp;" ","")&amp;IF('台帳_記入例'!$F$50=$A23,'台帳_記入例'!$A$50&amp;" ","")&amp;IF('台帳_記入例'!$F$51=$A23,'台帳_記入例'!$A$51&amp;" ","")&amp;IF('台帳_記入例'!$F$52=$A23,'台帳_記入例'!$A$52&amp;" ","")&amp;IF('台帳_記入例'!$F$53=$A23,'台帳_記入例'!$A$53&amp;" ","")&amp;IF('台帳_記入例'!$F$54=$A23,'台帳_記入例'!$A$54&amp;" ","")&amp;IF('台帳_記入例'!$F$55=$A23,'台帳_記入例'!$A$55&amp;" ",""))</x:f>
        <x:v>C04 </x:v>
      </x:c>
      <x:c r="D23" s="40" t="str">
        <x:f>IF($A23="","",IF('台帳_記入例'!$W$6=$A23,'台帳_記入例'!$A$6&amp;" ","")&amp;IF('台帳_記入例'!$W$7=$A23,'台帳_記入例'!$A$7&amp;" ","")&amp;IF('台帳_記入例'!$W$8=$A23,'台帳_記入例'!$A$8&amp;" ","")&amp;IF('台帳_記入例'!$W$9=$A23,'台帳_記入例'!$A$9&amp;" ","")&amp;IF('台帳_記入例'!$W$10=$A23,'台帳_記入例'!$A$10&amp;" ","")&amp;IF('台帳_記入例'!$W$11=$A23,'台帳_記入例'!$A$11&amp;" ","")&amp;IF('台帳_記入例'!$W$12=$A23,'台帳_記入例'!$A$12&amp;" ","")&amp;IF('台帳_記入例'!$W$13=$A23,'台帳_記入例'!$A$13&amp;" ","")&amp;IF('台帳_記入例'!$W$14=$A23,'台帳_記入例'!$A$14&amp;" ","")&amp;IF('台帳_記入例'!$W$15=$A23,'台帳_記入例'!$A$15&amp;" ","")&amp;IF('台帳_記入例'!$W$16=$A23,'台帳_記入例'!$A$16&amp;" ","")&amp;IF('台帳_記入例'!$W$17=$A23,'台帳_記入例'!$A$17&amp;" ","")&amp;IF('台帳_記入例'!$W$18=$A23,'台帳_記入例'!$A$18&amp;" ","")&amp;IF('台帳_記入例'!$W$19=$A23,'台帳_記入例'!$A$19&amp;" ","")&amp;IF('台帳_記入例'!$W$20=$A23,'台帳_記入例'!$A$20&amp;" ","")&amp;IF('台帳_記入例'!$W$21=$A23,'台帳_記入例'!$A$21&amp;" ","")&amp;IF('台帳_記入例'!$W$22=$A23,'台帳_記入例'!$A$22&amp;" ","")&amp;IF('台帳_記入例'!$W$23=$A23,'台帳_記入例'!$A$23&amp;" ","")&amp;IF('台帳_記入例'!$W$24=$A23,'台帳_記入例'!$A$24&amp;" ","")&amp;IF('台帳_記入例'!$W$25=$A23,'台帳_記入例'!$A$25&amp;" ","")&amp;IF('台帳_記入例'!$W$26=$A23,'台帳_記入例'!$A$26&amp;" ","")&amp;IF('台帳_記入例'!$W$27=$A23,'台帳_記入例'!$A$27&amp;" ","")&amp;IF('台帳_記入例'!$W$28=$A23,'台帳_記入例'!$A$28&amp;" ","")&amp;IF('台帳_記入例'!$W$29=$A23,'台帳_記入例'!$A$29&amp;" ","")&amp;IF('台帳_記入例'!$W$30=$A23,'台帳_記入例'!$A$30&amp;" ","")&amp;IF('台帳_記入例'!$W$31=$A23,'台帳_記入例'!$A$31&amp;" ","")&amp;IF('台帳_記入例'!$W$32=$A23,'台帳_記入例'!$A$32&amp;" ","")&amp;IF('台帳_記入例'!$W$33=$A23,'台帳_記入例'!$A$33&amp;" ","")&amp;IF('台帳_記入例'!$W$34=$A23,'台帳_記入例'!$A$34&amp;" ","")&amp;IF('台帳_記入例'!$W$35=$A23,'台帳_記入例'!$A$35&amp;" ","")&amp;IF('台帳_記入例'!$W$36=$A23,'台帳_記入例'!$A$36&amp;" ","")&amp;IF('台帳_記入例'!$W$37=$A23,'台帳_記入例'!$A$37&amp;" ","")&amp;IF('台帳_記入例'!$W$38=$A23,'台帳_記入例'!$A$38&amp;" ","")&amp;IF('台帳_記入例'!$W$39=$A23,'台帳_記入例'!$A$39&amp;" ","")&amp;IF('台帳_記入例'!$W$40=$A23,'台帳_記入例'!$A$40&amp;" ","")&amp;IF('台帳_記入例'!$W$41=$A23,'台帳_記入例'!$A$41&amp;" ","")&amp;IF('台帳_記入例'!$W$42=$A23,'台帳_記入例'!$A$42&amp;" ","")&amp;IF('台帳_記入例'!$W$43=$A23,'台帳_記入例'!$A$43&amp;" ","")&amp;IF('台帳_記入例'!$W$44=$A23,'台帳_記入例'!$A$44&amp;" ","")&amp;IF('台帳_記入例'!$W$45=$A23,'台帳_記入例'!$A$45&amp;" ","")&amp;IF('台帳_記入例'!$W$46=$A23,'台帳_記入例'!$A$46&amp;" ","")&amp;IF('台帳_記入例'!$W$47=$A23,'台帳_記入例'!$A$47&amp;" ","")&amp;IF('台帳_記入例'!$W$48=$A23,'台帳_記入例'!$A$48&amp;" ","")&amp;IF('台帳_記入例'!$W$49=$A23,'台帳_記入例'!$A$49&amp;" ","")&amp;IF('台帳_記入例'!$W$50=$A23,'台帳_記入例'!$A$50&amp;" ","")&amp;IF('台帳_記入例'!$W$51=$A23,'台帳_記入例'!$A$51&amp;" ","")&amp;IF('台帳_記入例'!$W$52=$A23,'台帳_記入例'!$A$52&amp;" ","")&amp;IF('台帳_記入例'!$W$53=$A23,'台帳_記入例'!$A$53&amp;" ","")&amp;IF('台帳_記入例'!$W$54=$A23,'台帳_記入例'!$A$54&amp;" ","")&amp;IF('台帳_記入例'!$W$55=$A23,'台帳_記入例'!$A$55&amp;" ",""))</x:f>
      </x:c>
      <x:c r="E23" s="40" t="str">
        <x:f>IF(A23="","",IF(OR(B23&lt;&gt;"",C23&lt;&gt;"",D23&lt;&gt;""),"台帳で完了状態・担当を確認",""))</x:f>
        <x:v>台帳で完了状態・担当を確認</x:v>
      </x:c>
    </x:row>
    <x:row r="24" ht="37" customHeight="1">
      <x:c r="A24" s="60" t="n">
        <x:f>IF(MONTH(DATE(YEAR($B$3),MONTH($B$3),19))=MONTH($B$3),DATE(YEAR($B$3),MONTH($B$3),19),"")</x:f>
        <x:v>46284</x:v>
      </x:c>
      <x:c r="B24" s="40" t="str">
        <x:f>IF($A24="","",IF('台帳_記入例'!$I$6=$A24,'台帳_記入例'!$A$6&amp;" ","")&amp;IF('台帳_記入例'!$I$7=$A24,'台帳_記入例'!$A$7&amp;" ","")&amp;IF('台帳_記入例'!$I$8=$A24,'台帳_記入例'!$A$8&amp;" ","")&amp;IF('台帳_記入例'!$I$9=$A24,'台帳_記入例'!$A$9&amp;" ","")&amp;IF('台帳_記入例'!$I$10=$A24,'台帳_記入例'!$A$10&amp;" ","")&amp;IF('台帳_記入例'!$I$11=$A24,'台帳_記入例'!$A$11&amp;" ","")&amp;IF('台帳_記入例'!$I$12=$A24,'台帳_記入例'!$A$12&amp;" ","")&amp;IF('台帳_記入例'!$I$13=$A24,'台帳_記入例'!$A$13&amp;" ","")&amp;IF('台帳_記入例'!$I$14=$A24,'台帳_記入例'!$A$14&amp;" ","")&amp;IF('台帳_記入例'!$I$15=$A24,'台帳_記入例'!$A$15&amp;" ","")&amp;IF('台帳_記入例'!$I$16=$A24,'台帳_記入例'!$A$16&amp;" ","")&amp;IF('台帳_記入例'!$I$17=$A24,'台帳_記入例'!$A$17&amp;" ","")&amp;IF('台帳_記入例'!$I$18=$A24,'台帳_記入例'!$A$18&amp;" ","")&amp;IF('台帳_記入例'!$I$19=$A24,'台帳_記入例'!$A$19&amp;" ","")&amp;IF('台帳_記入例'!$I$20=$A24,'台帳_記入例'!$A$20&amp;" ","")&amp;IF('台帳_記入例'!$I$21=$A24,'台帳_記入例'!$A$21&amp;" ","")&amp;IF('台帳_記入例'!$I$22=$A24,'台帳_記入例'!$A$22&amp;" ","")&amp;IF('台帳_記入例'!$I$23=$A24,'台帳_記入例'!$A$23&amp;" ","")&amp;IF('台帳_記入例'!$I$24=$A24,'台帳_記入例'!$A$24&amp;" ","")&amp;IF('台帳_記入例'!$I$25=$A24,'台帳_記入例'!$A$25&amp;" ","")&amp;IF('台帳_記入例'!$I$26=$A24,'台帳_記入例'!$A$26&amp;" ","")&amp;IF('台帳_記入例'!$I$27=$A24,'台帳_記入例'!$A$27&amp;" ","")&amp;IF('台帳_記入例'!$I$28=$A24,'台帳_記入例'!$A$28&amp;" ","")&amp;IF('台帳_記入例'!$I$29=$A24,'台帳_記入例'!$A$29&amp;" ","")&amp;IF('台帳_記入例'!$I$30=$A24,'台帳_記入例'!$A$30&amp;" ","")&amp;IF('台帳_記入例'!$I$31=$A24,'台帳_記入例'!$A$31&amp;" ","")&amp;IF('台帳_記入例'!$I$32=$A24,'台帳_記入例'!$A$32&amp;" ","")&amp;IF('台帳_記入例'!$I$33=$A24,'台帳_記入例'!$A$33&amp;" ","")&amp;IF('台帳_記入例'!$I$34=$A24,'台帳_記入例'!$A$34&amp;" ","")&amp;IF('台帳_記入例'!$I$35=$A24,'台帳_記入例'!$A$35&amp;" ","")&amp;IF('台帳_記入例'!$I$36=$A24,'台帳_記入例'!$A$36&amp;" ","")&amp;IF('台帳_記入例'!$I$37=$A24,'台帳_記入例'!$A$37&amp;" ","")&amp;IF('台帳_記入例'!$I$38=$A24,'台帳_記入例'!$A$38&amp;" ","")&amp;IF('台帳_記入例'!$I$39=$A24,'台帳_記入例'!$A$39&amp;" ","")&amp;IF('台帳_記入例'!$I$40=$A24,'台帳_記入例'!$A$40&amp;" ","")&amp;IF('台帳_記入例'!$I$41=$A24,'台帳_記入例'!$A$41&amp;" ","")&amp;IF('台帳_記入例'!$I$42=$A24,'台帳_記入例'!$A$42&amp;" ","")&amp;IF('台帳_記入例'!$I$43=$A24,'台帳_記入例'!$A$43&amp;" ","")&amp;IF('台帳_記入例'!$I$44=$A24,'台帳_記入例'!$A$44&amp;" ","")&amp;IF('台帳_記入例'!$I$45=$A24,'台帳_記入例'!$A$45&amp;" ","")&amp;IF('台帳_記入例'!$I$46=$A24,'台帳_記入例'!$A$46&amp;" ","")&amp;IF('台帳_記入例'!$I$47=$A24,'台帳_記入例'!$A$47&amp;" ","")&amp;IF('台帳_記入例'!$I$48=$A24,'台帳_記入例'!$A$48&amp;" ","")&amp;IF('台帳_記入例'!$I$49=$A24,'台帳_記入例'!$A$49&amp;" ","")&amp;IF('台帳_記入例'!$I$50=$A24,'台帳_記入例'!$A$50&amp;" ","")&amp;IF('台帳_記入例'!$I$51=$A24,'台帳_記入例'!$A$51&amp;" ","")&amp;IF('台帳_記入例'!$I$52=$A24,'台帳_記入例'!$A$52&amp;" ","")&amp;IF('台帳_記入例'!$I$53=$A24,'台帳_記入例'!$A$53&amp;" ","")&amp;IF('台帳_記入例'!$I$54=$A24,'台帳_記入例'!$A$54&amp;" ","")&amp;IF('台帳_記入例'!$I$55=$A24,'台帳_記入例'!$A$55&amp;" ",""))</x:f>
      </x:c>
      <x:c r="C24" s="40" t="str">
        <x:f>IF($A24="","",IF('台帳_記入例'!$F$6=$A24,'台帳_記入例'!$A$6&amp;" ","")&amp;IF('台帳_記入例'!$F$7=$A24,'台帳_記入例'!$A$7&amp;" ","")&amp;IF('台帳_記入例'!$F$8=$A24,'台帳_記入例'!$A$8&amp;" ","")&amp;IF('台帳_記入例'!$F$9=$A24,'台帳_記入例'!$A$9&amp;" ","")&amp;IF('台帳_記入例'!$F$10=$A24,'台帳_記入例'!$A$10&amp;" ","")&amp;IF('台帳_記入例'!$F$11=$A24,'台帳_記入例'!$A$11&amp;" ","")&amp;IF('台帳_記入例'!$F$12=$A24,'台帳_記入例'!$A$12&amp;" ","")&amp;IF('台帳_記入例'!$F$13=$A24,'台帳_記入例'!$A$13&amp;" ","")&amp;IF('台帳_記入例'!$F$14=$A24,'台帳_記入例'!$A$14&amp;" ","")&amp;IF('台帳_記入例'!$F$15=$A24,'台帳_記入例'!$A$15&amp;" ","")&amp;IF('台帳_記入例'!$F$16=$A24,'台帳_記入例'!$A$16&amp;" ","")&amp;IF('台帳_記入例'!$F$17=$A24,'台帳_記入例'!$A$17&amp;" ","")&amp;IF('台帳_記入例'!$F$18=$A24,'台帳_記入例'!$A$18&amp;" ","")&amp;IF('台帳_記入例'!$F$19=$A24,'台帳_記入例'!$A$19&amp;" ","")&amp;IF('台帳_記入例'!$F$20=$A24,'台帳_記入例'!$A$20&amp;" ","")&amp;IF('台帳_記入例'!$F$21=$A24,'台帳_記入例'!$A$21&amp;" ","")&amp;IF('台帳_記入例'!$F$22=$A24,'台帳_記入例'!$A$22&amp;" ","")&amp;IF('台帳_記入例'!$F$23=$A24,'台帳_記入例'!$A$23&amp;" ","")&amp;IF('台帳_記入例'!$F$24=$A24,'台帳_記入例'!$A$24&amp;" ","")&amp;IF('台帳_記入例'!$F$25=$A24,'台帳_記入例'!$A$25&amp;" ","")&amp;IF('台帳_記入例'!$F$26=$A24,'台帳_記入例'!$A$26&amp;" ","")&amp;IF('台帳_記入例'!$F$27=$A24,'台帳_記入例'!$A$27&amp;" ","")&amp;IF('台帳_記入例'!$F$28=$A24,'台帳_記入例'!$A$28&amp;" ","")&amp;IF('台帳_記入例'!$F$29=$A24,'台帳_記入例'!$A$29&amp;" ","")&amp;IF('台帳_記入例'!$F$30=$A24,'台帳_記入例'!$A$30&amp;" ","")&amp;IF('台帳_記入例'!$F$31=$A24,'台帳_記入例'!$A$31&amp;" ","")&amp;IF('台帳_記入例'!$F$32=$A24,'台帳_記入例'!$A$32&amp;" ","")&amp;IF('台帳_記入例'!$F$33=$A24,'台帳_記入例'!$A$33&amp;" ","")&amp;IF('台帳_記入例'!$F$34=$A24,'台帳_記入例'!$A$34&amp;" ","")&amp;IF('台帳_記入例'!$F$35=$A24,'台帳_記入例'!$A$35&amp;" ","")&amp;IF('台帳_記入例'!$F$36=$A24,'台帳_記入例'!$A$36&amp;" ","")&amp;IF('台帳_記入例'!$F$37=$A24,'台帳_記入例'!$A$37&amp;" ","")&amp;IF('台帳_記入例'!$F$38=$A24,'台帳_記入例'!$A$38&amp;" ","")&amp;IF('台帳_記入例'!$F$39=$A24,'台帳_記入例'!$A$39&amp;" ","")&amp;IF('台帳_記入例'!$F$40=$A24,'台帳_記入例'!$A$40&amp;" ","")&amp;IF('台帳_記入例'!$F$41=$A24,'台帳_記入例'!$A$41&amp;" ","")&amp;IF('台帳_記入例'!$F$42=$A24,'台帳_記入例'!$A$42&amp;" ","")&amp;IF('台帳_記入例'!$F$43=$A24,'台帳_記入例'!$A$43&amp;" ","")&amp;IF('台帳_記入例'!$F$44=$A24,'台帳_記入例'!$A$44&amp;" ","")&amp;IF('台帳_記入例'!$F$45=$A24,'台帳_記入例'!$A$45&amp;" ","")&amp;IF('台帳_記入例'!$F$46=$A24,'台帳_記入例'!$A$46&amp;" ","")&amp;IF('台帳_記入例'!$F$47=$A24,'台帳_記入例'!$A$47&amp;" ","")&amp;IF('台帳_記入例'!$F$48=$A24,'台帳_記入例'!$A$48&amp;" ","")&amp;IF('台帳_記入例'!$F$49=$A24,'台帳_記入例'!$A$49&amp;" ","")&amp;IF('台帳_記入例'!$F$50=$A24,'台帳_記入例'!$A$50&amp;" ","")&amp;IF('台帳_記入例'!$F$51=$A24,'台帳_記入例'!$A$51&amp;" ","")&amp;IF('台帳_記入例'!$F$52=$A24,'台帳_記入例'!$A$52&amp;" ","")&amp;IF('台帳_記入例'!$F$53=$A24,'台帳_記入例'!$A$53&amp;" ","")&amp;IF('台帳_記入例'!$F$54=$A24,'台帳_記入例'!$A$54&amp;" ","")&amp;IF('台帳_記入例'!$F$55=$A24,'台帳_記入例'!$A$55&amp;" ",""))</x:f>
      </x:c>
      <x:c r="D24" s="40" t="str">
        <x:f>IF($A24="","",IF('台帳_記入例'!$W$6=$A24,'台帳_記入例'!$A$6&amp;" ","")&amp;IF('台帳_記入例'!$W$7=$A24,'台帳_記入例'!$A$7&amp;" ","")&amp;IF('台帳_記入例'!$W$8=$A24,'台帳_記入例'!$A$8&amp;" ","")&amp;IF('台帳_記入例'!$W$9=$A24,'台帳_記入例'!$A$9&amp;" ","")&amp;IF('台帳_記入例'!$W$10=$A24,'台帳_記入例'!$A$10&amp;" ","")&amp;IF('台帳_記入例'!$W$11=$A24,'台帳_記入例'!$A$11&amp;" ","")&amp;IF('台帳_記入例'!$W$12=$A24,'台帳_記入例'!$A$12&amp;" ","")&amp;IF('台帳_記入例'!$W$13=$A24,'台帳_記入例'!$A$13&amp;" ","")&amp;IF('台帳_記入例'!$W$14=$A24,'台帳_記入例'!$A$14&amp;" ","")&amp;IF('台帳_記入例'!$W$15=$A24,'台帳_記入例'!$A$15&amp;" ","")&amp;IF('台帳_記入例'!$W$16=$A24,'台帳_記入例'!$A$16&amp;" ","")&amp;IF('台帳_記入例'!$W$17=$A24,'台帳_記入例'!$A$17&amp;" ","")&amp;IF('台帳_記入例'!$W$18=$A24,'台帳_記入例'!$A$18&amp;" ","")&amp;IF('台帳_記入例'!$W$19=$A24,'台帳_記入例'!$A$19&amp;" ","")&amp;IF('台帳_記入例'!$W$20=$A24,'台帳_記入例'!$A$20&amp;" ","")&amp;IF('台帳_記入例'!$W$21=$A24,'台帳_記入例'!$A$21&amp;" ","")&amp;IF('台帳_記入例'!$W$22=$A24,'台帳_記入例'!$A$22&amp;" ","")&amp;IF('台帳_記入例'!$W$23=$A24,'台帳_記入例'!$A$23&amp;" ","")&amp;IF('台帳_記入例'!$W$24=$A24,'台帳_記入例'!$A$24&amp;" ","")&amp;IF('台帳_記入例'!$W$25=$A24,'台帳_記入例'!$A$25&amp;" ","")&amp;IF('台帳_記入例'!$W$26=$A24,'台帳_記入例'!$A$26&amp;" ","")&amp;IF('台帳_記入例'!$W$27=$A24,'台帳_記入例'!$A$27&amp;" ","")&amp;IF('台帳_記入例'!$W$28=$A24,'台帳_記入例'!$A$28&amp;" ","")&amp;IF('台帳_記入例'!$W$29=$A24,'台帳_記入例'!$A$29&amp;" ","")&amp;IF('台帳_記入例'!$W$30=$A24,'台帳_記入例'!$A$30&amp;" ","")&amp;IF('台帳_記入例'!$W$31=$A24,'台帳_記入例'!$A$31&amp;" ","")&amp;IF('台帳_記入例'!$W$32=$A24,'台帳_記入例'!$A$32&amp;" ","")&amp;IF('台帳_記入例'!$W$33=$A24,'台帳_記入例'!$A$33&amp;" ","")&amp;IF('台帳_記入例'!$W$34=$A24,'台帳_記入例'!$A$34&amp;" ","")&amp;IF('台帳_記入例'!$W$35=$A24,'台帳_記入例'!$A$35&amp;" ","")&amp;IF('台帳_記入例'!$W$36=$A24,'台帳_記入例'!$A$36&amp;" ","")&amp;IF('台帳_記入例'!$W$37=$A24,'台帳_記入例'!$A$37&amp;" ","")&amp;IF('台帳_記入例'!$W$38=$A24,'台帳_記入例'!$A$38&amp;" ","")&amp;IF('台帳_記入例'!$W$39=$A24,'台帳_記入例'!$A$39&amp;" ","")&amp;IF('台帳_記入例'!$W$40=$A24,'台帳_記入例'!$A$40&amp;" ","")&amp;IF('台帳_記入例'!$W$41=$A24,'台帳_記入例'!$A$41&amp;" ","")&amp;IF('台帳_記入例'!$W$42=$A24,'台帳_記入例'!$A$42&amp;" ","")&amp;IF('台帳_記入例'!$W$43=$A24,'台帳_記入例'!$A$43&amp;" ","")&amp;IF('台帳_記入例'!$W$44=$A24,'台帳_記入例'!$A$44&amp;" ","")&amp;IF('台帳_記入例'!$W$45=$A24,'台帳_記入例'!$A$45&amp;" ","")&amp;IF('台帳_記入例'!$W$46=$A24,'台帳_記入例'!$A$46&amp;" ","")&amp;IF('台帳_記入例'!$W$47=$A24,'台帳_記入例'!$A$47&amp;" ","")&amp;IF('台帳_記入例'!$W$48=$A24,'台帳_記入例'!$A$48&amp;" ","")&amp;IF('台帳_記入例'!$W$49=$A24,'台帳_記入例'!$A$49&amp;" ","")&amp;IF('台帳_記入例'!$W$50=$A24,'台帳_記入例'!$A$50&amp;" ","")&amp;IF('台帳_記入例'!$W$51=$A24,'台帳_記入例'!$A$51&amp;" ","")&amp;IF('台帳_記入例'!$W$52=$A24,'台帳_記入例'!$A$52&amp;" ","")&amp;IF('台帳_記入例'!$W$53=$A24,'台帳_記入例'!$A$53&amp;" ","")&amp;IF('台帳_記入例'!$W$54=$A24,'台帳_記入例'!$A$54&amp;" ","")&amp;IF('台帳_記入例'!$W$55=$A24,'台帳_記入例'!$A$55&amp;" ",""))</x:f>
      </x:c>
      <x:c r="E24" s="40" t="str">
        <x:f>IF(A24="","",IF(OR(B24&lt;&gt;"",C24&lt;&gt;"",D24&lt;&gt;""),"台帳で完了状態・担当を確認",""))</x:f>
      </x:c>
    </x:row>
    <x:row r="25" ht="37" customHeight="1">
      <x:c r="A25" s="60" t="n">
        <x:f>IF(MONTH(DATE(YEAR($B$3),MONTH($B$3),20))=MONTH($B$3),DATE(YEAR($B$3),MONTH($B$3),20),"")</x:f>
        <x:v>46285</x:v>
      </x:c>
      <x:c r="B25" s="40" t="str">
        <x:f>IF($A25="","",IF('台帳_記入例'!$I$6=$A25,'台帳_記入例'!$A$6&amp;" ","")&amp;IF('台帳_記入例'!$I$7=$A25,'台帳_記入例'!$A$7&amp;" ","")&amp;IF('台帳_記入例'!$I$8=$A25,'台帳_記入例'!$A$8&amp;" ","")&amp;IF('台帳_記入例'!$I$9=$A25,'台帳_記入例'!$A$9&amp;" ","")&amp;IF('台帳_記入例'!$I$10=$A25,'台帳_記入例'!$A$10&amp;" ","")&amp;IF('台帳_記入例'!$I$11=$A25,'台帳_記入例'!$A$11&amp;" ","")&amp;IF('台帳_記入例'!$I$12=$A25,'台帳_記入例'!$A$12&amp;" ","")&amp;IF('台帳_記入例'!$I$13=$A25,'台帳_記入例'!$A$13&amp;" ","")&amp;IF('台帳_記入例'!$I$14=$A25,'台帳_記入例'!$A$14&amp;" ","")&amp;IF('台帳_記入例'!$I$15=$A25,'台帳_記入例'!$A$15&amp;" ","")&amp;IF('台帳_記入例'!$I$16=$A25,'台帳_記入例'!$A$16&amp;" ","")&amp;IF('台帳_記入例'!$I$17=$A25,'台帳_記入例'!$A$17&amp;" ","")&amp;IF('台帳_記入例'!$I$18=$A25,'台帳_記入例'!$A$18&amp;" ","")&amp;IF('台帳_記入例'!$I$19=$A25,'台帳_記入例'!$A$19&amp;" ","")&amp;IF('台帳_記入例'!$I$20=$A25,'台帳_記入例'!$A$20&amp;" ","")&amp;IF('台帳_記入例'!$I$21=$A25,'台帳_記入例'!$A$21&amp;" ","")&amp;IF('台帳_記入例'!$I$22=$A25,'台帳_記入例'!$A$22&amp;" ","")&amp;IF('台帳_記入例'!$I$23=$A25,'台帳_記入例'!$A$23&amp;" ","")&amp;IF('台帳_記入例'!$I$24=$A25,'台帳_記入例'!$A$24&amp;" ","")&amp;IF('台帳_記入例'!$I$25=$A25,'台帳_記入例'!$A$25&amp;" ","")&amp;IF('台帳_記入例'!$I$26=$A25,'台帳_記入例'!$A$26&amp;" ","")&amp;IF('台帳_記入例'!$I$27=$A25,'台帳_記入例'!$A$27&amp;" ","")&amp;IF('台帳_記入例'!$I$28=$A25,'台帳_記入例'!$A$28&amp;" ","")&amp;IF('台帳_記入例'!$I$29=$A25,'台帳_記入例'!$A$29&amp;" ","")&amp;IF('台帳_記入例'!$I$30=$A25,'台帳_記入例'!$A$30&amp;" ","")&amp;IF('台帳_記入例'!$I$31=$A25,'台帳_記入例'!$A$31&amp;" ","")&amp;IF('台帳_記入例'!$I$32=$A25,'台帳_記入例'!$A$32&amp;" ","")&amp;IF('台帳_記入例'!$I$33=$A25,'台帳_記入例'!$A$33&amp;" ","")&amp;IF('台帳_記入例'!$I$34=$A25,'台帳_記入例'!$A$34&amp;" ","")&amp;IF('台帳_記入例'!$I$35=$A25,'台帳_記入例'!$A$35&amp;" ","")&amp;IF('台帳_記入例'!$I$36=$A25,'台帳_記入例'!$A$36&amp;" ","")&amp;IF('台帳_記入例'!$I$37=$A25,'台帳_記入例'!$A$37&amp;" ","")&amp;IF('台帳_記入例'!$I$38=$A25,'台帳_記入例'!$A$38&amp;" ","")&amp;IF('台帳_記入例'!$I$39=$A25,'台帳_記入例'!$A$39&amp;" ","")&amp;IF('台帳_記入例'!$I$40=$A25,'台帳_記入例'!$A$40&amp;" ","")&amp;IF('台帳_記入例'!$I$41=$A25,'台帳_記入例'!$A$41&amp;" ","")&amp;IF('台帳_記入例'!$I$42=$A25,'台帳_記入例'!$A$42&amp;" ","")&amp;IF('台帳_記入例'!$I$43=$A25,'台帳_記入例'!$A$43&amp;" ","")&amp;IF('台帳_記入例'!$I$44=$A25,'台帳_記入例'!$A$44&amp;" ","")&amp;IF('台帳_記入例'!$I$45=$A25,'台帳_記入例'!$A$45&amp;" ","")&amp;IF('台帳_記入例'!$I$46=$A25,'台帳_記入例'!$A$46&amp;" ","")&amp;IF('台帳_記入例'!$I$47=$A25,'台帳_記入例'!$A$47&amp;" ","")&amp;IF('台帳_記入例'!$I$48=$A25,'台帳_記入例'!$A$48&amp;" ","")&amp;IF('台帳_記入例'!$I$49=$A25,'台帳_記入例'!$A$49&amp;" ","")&amp;IF('台帳_記入例'!$I$50=$A25,'台帳_記入例'!$A$50&amp;" ","")&amp;IF('台帳_記入例'!$I$51=$A25,'台帳_記入例'!$A$51&amp;" ","")&amp;IF('台帳_記入例'!$I$52=$A25,'台帳_記入例'!$A$52&amp;" ","")&amp;IF('台帳_記入例'!$I$53=$A25,'台帳_記入例'!$A$53&amp;" ","")&amp;IF('台帳_記入例'!$I$54=$A25,'台帳_記入例'!$A$54&amp;" ","")&amp;IF('台帳_記入例'!$I$55=$A25,'台帳_記入例'!$A$55&amp;" ",""))</x:f>
      </x:c>
      <x:c r="C25" s="40" t="str">
        <x:f>IF($A25="","",IF('台帳_記入例'!$F$6=$A25,'台帳_記入例'!$A$6&amp;" ","")&amp;IF('台帳_記入例'!$F$7=$A25,'台帳_記入例'!$A$7&amp;" ","")&amp;IF('台帳_記入例'!$F$8=$A25,'台帳_記入例'!$A$8&amp;" ","")&amp;IF('台帳_記入例'!$F$9=$A25,'台帳_記入例'!$A$9&amp;" ","")&amp;IF('台帳_記入例'!$F$10=$A25,'台帳_記入例'!$A$10&amp;" ","")&amp;IF('台帳_記入例'!$F$11=$A25,'台帳_記入例'!$A$11&amp;" ","")&amp;IF('台帳_記入例'!$F$12=$A25,'台帳_記入例'!$A$12&amp;" ","")&amp;IF('台帳_記入例'!$F$13=$A25,'台帳_記入例'!$A$13&amp;" ","")&amp;IF('台帳_記入例'!$F$14=$A25,'台帳_記入例'!$A$14&amp;" ","")&amp;IF('台帳_記入例'!$F$15=$A25,'台帳_記入例'!$A$15&amp;" ","")&amp;IF('台帳_記入例'!$F$16=$A25,'台帳_記入例'!$A$16&amp;" ","")&amp;IF('台帳_記入例'!$F$17=$A25,'台帳_記入例'!$A$17&amp;" ","")&amp;IF('台帳_記入例'!$F$18=$A25,'台帳_記入例'!$A$18&amp;" ","")&amp;IF('台帳_記入例'!$F$19=$A25,'台帳_記入例'!$A$19&amp;" ","")&amp;IF('台帳_記入例'!$F$20=$A25,'台帳_記入例'!$A$20&amp;" ","")&amp;IF('台帳_記入例'!$F$21=$A25,'台帳_記入例'!$A$21&amp;" ","")&amp;IF('台帳_記入例'!$F$22=$A25,'台帳_記入例'!$A$22&amp;" ","")&amp;IF('台帳_記入例'!$F$23=$A25,'台帳_記入例'!$A$23&amp;" ","")&amp;IF('台帳_記入例'!$F$24=$A25,'台帳_記入例'!$A$24&amp;" ","")&amp;IF('台帳_記入例'!$F$25=$A25,'台帳_記入例'!$A$25&amp;" ","")&amp;IF('台帳_記入例'!$F$26=$A25,'台帳_記入例'!$A$26&amp;" ","")&amp;IF('台帳_記入例'!$F$27=$A25,'台帳_記入例'!$A$27&amp;" ","")&amp;IF('台帳_記入例'!$F$28=$A25,'台帳_記入例'!$A$28&amp;" ","")&amp;IF('台帳_記入例'!$F$29=$A25,'台帳_記入例'!$A$29&amp;" ","")&amp;IF('台帳_記入例'!$F$30=$A25,'台帳_記入例'!$A$30&amp;" ","")&amp;IF('台帳_記入例'!$F$31=$A25,'台帳_記入例'!$A$31&amp;" ","")&amp;IF('台帳_記入例'!$F$32=$A25,'台帳_記入例'!$A$32&amp;" ","")&amp;IF('台帳_記入例'!$F$33=$A25,'台帳_記入例'!$A$33&amp;" ","")&amp;IF('台帳_記入例'!$F$34=$A25,'台帳_記入例'!$A$34&amp;" ","")&amp;IF('台帳_記入例'!$F$35=$A25,'台帳_記入例'!$A$35&amp;" ","")&amp;IF('台帳_記入例'!$F$36=$A25,'台帳_記入例'!$A$36&amp;" ","")&amp;IF('台帳_記入例'!$F$37=$A25,'台帳_記入例'!$A$37&amp;" ","")&amp;IF('台帳_記入例'!$F$38=$A25,'台帳_記入例'!$A$38&amp;" ","")&amp;IF('台帳_記入例'!$F$39=$A25,'台帳_記入例'!$A$39&amp;" ","")&amp;IF('台帳_記入例'!$F$40=$A25,'台帳_記入例'!$A$40&amp;" ","")&amp;IF('台帳_記入例'!$F$41=$A25,'台帳_記入例'!$A$41&amp;" ","")&amp;IF('台帳_記入例'!$F$42=$A25,'台帳_記入例'!$A$42&amp;" ","")&amp;IF('台帳_記入例'!$F$43=$A25,'台帳_記入例'!$A$43&amp;" ","")&amp;IF('台帳_記入例'!$F$44=$A25,'台帳_記入例'!$A$44&amp;" ","")&amp;IF('台帳_記入例'!$F$45=$A25,'台帳_記入例'!$A$45&amp;" ","")&amp;IF('台帳_記入例'!$F$46=$A25,'台帳_記入例'!$A$46&amp;" ","")&amp;IF('台帳_記入例'!$F$47=$A25,'台帳_記入例'!$A$47&amp;" ","")&amp;IF('台帳_記入例'!$F$48=$A25,'台帳_記入例'!$A$48&amp;" ","")&amp;IF('台帳_記入例'!$F$49=$A25,'台帳_記入例'!$A$49&amp;" ","")&amp;IF('台帳_記入例'!$F$50=$A25,'台帳_記入例'!$A$50&amp;" ","")&amp;IF('台帳_記入例'!$F$51=$A25,'台帳_記入例'!$A$51&amp;" ","")&amp;IF('台帳_記入例'!$F$52=$A25,'台帳_記入例'!$A$52&amp;" ","")&amp;IF('台帳_記入例'!$F$53=$A25,'台帳_記入例'!$A$53&amp;" ","")&amp;IF('台帳_記入例'!$F$54=$A25,'台帳_記入例'!$A$54&amp;" ","")&amp;IF('台帳_記入例'!$F$55=$A25,'台帳_記入例'!$A$55&amp;" ",""))</x:f>
        <x:v>C02 </x:v>
      </x:c>
      <x:c r="D25" s="40" t="str">
        <x:f>IF($A25="","",IF('台帳_記入例'!$W$6=$A25,'台帳_記入例'!$A$6&amp;" ","")&amp;IF('台帳_記入例'!$W$7=$A25,'台帳_記入例'!$A$7&amp;" ","")&amp;IF('台帳_記入例'!$W$8=$A25,'台帳_記入例'!$A$8&amp;" ","")&amp;IF('台帳_記入例'!$W$9=$A25,'台帳_記入例'!$A$9&amp;" ","")&amp;IF('台帳_記入例'!$W$10=$A25,'台帳_記入例'!$A$10&amp;" ","")&amp;IF('台帳_記入例'!$W$11=$A25,'台帳_記入例'!$A$11&amp;" ","")&amp;IF('台帳_記入例'!$W$12=$A25,'台帳_記入例'!$A$12&amp;" ","")&amp;IF('台帳_記入例'!$W$13=$A25,'台帳_記入例'!$A$13&amp;" ","")&amp;IF('台帳_記入例'!$W$14=$A25,'台帳_記入例'!$A$14&amp;" ","")&amp;IF('台帳_記入例'!$W$15=$A25,'台帳_記入例'!$A$15&amp;" ","")&amp;IF('台帳_記入例'!$W$16=$A25,'台帳_記入例'!$A$16&amp;" ","")&amp;IF('台帳_記入例'!$W$17=$A25,'台帳_記入例'!$A$17&amp;" ","")&amp;IF('台帳_記入例'!$W$18=$A25,'台帳_記入例'!$A$18&amp;" ","")&amp;IF('台帳_記入例'!$W$19=$A25,'台帳_記入例'!$A$19&amp;" ","")&amp;IF('台帳_記入例'!$W$20=$A25,'台帳_記入例'!$A$20&amp;" ","")&amp;IF('台帳_記入例'!$W$21=$A25,'台帳_記入例'!$A$21&amp;" ","")&amp;IF('台帳_記入例'!$W$22=$A25,'台帳_記入例'!$A$22&amp;" ","")&amp;IF('台帳_記入例'!$W$23=$A25,'台帳_記入例'!$A$23&amp;" ","")&amp;IF('台帳_記入例'!$W$24=$A25,'台帳_記入例'!$A$24&amp;" ","")&amp;IF('台帳_記入例'!$W$25=$A25,'台帳_記入例'!$A$25&amp;" ","")&amp;IF('台帳_記入例'!$W$26=$A25,'台帳_記入例'!$A$26&amp;" ","")&amp;IF('台帳_記入例'!$W$27=$A25,'台帳_記入例'!$A$27&amp;" ","")&amp;IF('台帳_記入例'!$W$28=$A25,'台帳_記入例'!$A$28&amp;" ","")&amp;IF('台帳_記入例'!$W$29=$A25,'台帳_記入例'!$A$29&amp;" ","")&amp;IF('台帳_記入例'!$W$30=$A25,'台帳_記入例'!$A$30&amp;" ","")&amp;IF('台帳_記入例'!$W$31=$A25,'台帳_記入例'!$A$31&amp;" ","")&amp;IF('台帳_記入例'!$W$32=$A25,'台帳_記入例'!$A$32&amp;" ","")&amp;IF('台帳_記入例'!$W$33=$A25,'台帳_記入例'!$A$33&amp;" ","")&amp;IF('台帳_記入例'!$W$34=$A25,'台帳_記入例'!$A$34&amp;" ","")&amp;IF('台帳_記入例'!$W$35=$A25,'台帳_記入例'!$A$35&amp;" ","")&amp;IF('台帳_記入例'!$W$36=$A25,'台帳_記入例'!$A$36&amp;" ","")&amp;IF('台帳_記入例'!$W$37=$A25,'台帳_記入例'!$A$37&amp;" ","")&amp;IF('台帳_記入例'!$W$38=$A25,'台帳_記入例'!$A$38&amp;" ","")&amp;IF('台帳_記入例'!$W$39=$A25,'台帳_記入例'!$A$39&amp;" ","")&amp;IF('台帳_記入例'!$W$40=$A25,'台帳_記入例'!$A$40&amp;" ","")&amp;IF('台帳_記入例'!$W$41=$A25,'台帳_記入例'!$A$41&amp;" ","")&amp;IF('台帳_記入例'!$W$42=$A25,'台帳_記入例'!$A$42&amp;" ","")&amp;IF('台帳_記入例'!$W$43=$A25,'台帳_記入例'!$A$43&amp;" ","")&amp;IF('台帳_記入例'!$W$44=$A25,'台帳_記入例'!$A$44&amp;" ","")&amp;IF('台帳_記入例'!$W$45=$A25,'台帳_記入例'!$A$45&amp;" ","")&amp;IF('台帳_記入例'!$W$46=$A25,'台帳_記入例'!$A$46&amp;" ","")&amp;IF('台帳_記入例'!$W$47=$A25,'台帳_記入例'!$A$47&amp;" ","")&amp;IF('台帳_記入例'!$W$48=$A25,'台帳_記入例'!$A$48&amp;" ","")&amp;IF('台帳_記入例'!$W$49=$A25,'台帳_記入例'!$A$49&amp;" ","")&amp;IF('台帳_記入例'!$W$50=$A25,'台帳_記入例'!$A$50&amp;" ","")&amp;IF('台帳_記入例'!$W$51=$A25,'台帳_記入例'!$A$51&amp;" ","")&amp;IF('台帳_記入例'!$W$52=$A25,'台帳_記入例'!$A$52&amp;" ","")&amp;IF('台帳_記入例'!$W$53=$A25,'台帳_記入例'!$A$53&amp;" ","")&amp;IF('台帳_記入例'!$W$54=$A25,'台帳_記入例'!$A$54&amp;" ","")&amp;IF('台帳_記入例'!$W$55=$A25,'台帳_記入例'!$A$55&amp;" ",""))</x:f>
      </x:c>
      <x:c r="E25" s="40" t="str">
        <x:f>IF(A25="","",IF(OR(B25&lt;&gt;"",C25&lt;&gt;"",D25&lt;&gt;""),"台帳で完了状態・担当を確認",""))</x:f>
        <x:v>台帳で完了状態・担当を確認</x:v>
      </x:c>
    </x:row>
    <x:row r="26" ht="37" customHeight="1">
      <x:c r="A26" s="60" t="n">
        <x:f>IF(MONTH(DATE(YEAR($B$3),MONTH($B$3),21))=MONTH($B$3),DATE(YEAR($B$3),MONTH($B$3),21),"")</x:f>
        <x:v>46286</x:v>
      </x:c>
      <x:c r="B26" s="40" t="str">
        <x:f>IF($A26="","",IF('台帳_記入例'!$I$6=$A26,'台帳_記入例'!$A$6&amp;" ","")&amp;IF('台帳_記入例'!$I$7=$A26,'台帳_記入例'!$A$7&amp;" ","")&amp;IF('台帳_記入例'!$I$8=$A26,'台帳_記入例'!$A$8&amp;" ","")&amp;IF('台帳_記入例'!$I$9=$A26,'台帳_記入例'!$A$9&amp;" ","")&amp;IF('台帳_記入例'!$I$10=$A26,'台帳_記入例'!$A$10&amp;" ","")&amp;IF('台帳_記入例'!$I$11=$A26,'台帳_記入例'!$A$11&amp;" ","")&amp;IF('台帳_記入例'!$I$12=$A26,'台帳_記入例'!$A$12&amp;" ","")&amp;IF('台帳_記入例'!$I$13=$A26,'台帳_記入例'!$A$13&amp;" ","")&amp;IF('台帳_記入例'!$I$14=$A26,'台帳_記入例'!$A$14&amp;" ","")&amp;IF('台帳_記入例'!$I$15=$A26,'台帳_記入例'!$A$15&amp;" ","")&amp;IF('台帳_記入例'!$I$16=$A26,'台帳_記入例'!$A$16&amp;" ","")&amp;IF('台帳_記入例'!$I$17=$A26,'台帳_記入例'!$A$17&amp;" ","")&amp;IF('台帳_記入例'!$I$18=$A26,'台帳_記入例'!$A$18&amp;" ","")&amp;IF('台帳_記入例'!$I$19=$A26,'台帳_記入例'!$A$19&amp;" ","")&amp;IF('台帳_記入例'!$I$20=$A26,'台帳_記入例'!$A$20&amp;" ","")&amp;IF('台帳_記入例'!$I$21=$A26,'台帳_記入例'!$A$21&amp;" ","")&amp;IF('台帳_記入例'!$I$22=$A26,'台帳_記入例'!$A$22&amp;" ","")&amp;IF('台帳_記入例'!$I$23=$A26,'台帳_記入例'!$A$23&amp;" ","")&amp;IF('台帳_記入例'!$I$24=$A26,'台帳_記入例'!$A$24&amp;" ","")&amp;IF('台帳_記入例'!$I$25=$A26,'台帳_記入例'!$A$25&amp;" ","")&amp;IF('台帳_記入例'!$I$26=$A26,'台帳_記入例'!$A$26&amp;" ","")&amp;IF('台帳_記入例'!$I$27=$A26,'台帳_記入例'!$A$27&amp;" ","")&amp;IF('台帳_記入例'!$I$28=$A26,'台帳_記入例'!$A$28&amp;" ","")&amp;IF('台帳_記入例'!$I$29=$A26,'台帳_記入例'!$A$29&amp;" ","")&amp;IF('台帳_記入例'!$I$30=$A26,'台帳_記入例'!$A$30&amp;" ","")&amp;IF('台帳_記入例'!$I$31=$A26,'台帳_記入例'!$A$31&amp;" ","")&amp;IF('台帳_記入例'!$I$32=$A26,'台帳_記入例'!$A$32&amp;" ","")&amp;IF('台帳_記入例'!$I$33=$A26,'台帳_記入例'!$A$33&amp;" ","")&amp;IF('台帳_記入例'!$I$34=$A26,'台帳_記入例'!$A$34&amp;" ","")&amp;IF('台帳_記入例'!$I$35=$A26,'台帳_記入例'!$A$35&amp;" ","")&amp;IF('台帳_記入例'!$I$36=$A26,'台帳_記入例'!$A$36&amp;" ","")&amp;IF('台帳_記入例'!$I$37=$A26,'台帳_記入例'!$A$37&amp;" ","")&amp;IF('台帳_記入例'!$I$38=$A26,'台帳_記入例'!$A$38&amp;" ","")&amp;IF('台帳_記入例'!$I$39=$A26,'台帳_記入例'!$A$39&amp;" ","")&amp;IF('台帳_記入例'!$I$40=$A26,'台帳_記入例'!$A$40&amp;" ","")&amp;IF('台帳_記入例'!$I$41=$A26,'台帳_記入例'!$A$41&amp;" ","")&amp;IF('台帳_記入例'!$I$42=$A26,'台帳_記入例'!$A$42&amp;" ","")&amp;IF('台帳_記入例'!$I$43=$A26,'台帳_記入例'!$A$43&amp;" ","")&amp;IF('台帳_記入例'!$I$44=$A26,'台帳_記入例'!$A$44&amp;" ","")&amp;IF('台帳_記入例'!$I$45=$A26,'台帳_記入例'!$A$45&amp;" ","")&amp;IF('台帳_記入例'!$I$46=$A26,'台帳_記入例'!$A$46&amp;" ","")&amp;IF('台帳_記入例'!$I$47=$A26,'台帳_記入例'!$A$47&amp;" ","")&amp;IF('台帳_記入例'!$I$48=$A26,'台帳_記入例'!$A$48&amp;" ","")&amp;IF('台帳_記入例'!$I$49=$A26,'台帳_記入例'!$A$49&amp;" ","")&amp;IF('台帳_記入例'!$I$50=$A26,'台帳_記入例'!$A$50&amp;" ","")&amp;IF('台帳_記入例'!$I$51=$A26,'台帳_記入例'!$A$51&amp;" ","")&amp;IF('台帳_記入例'!$I$52=$A26,'台帳_記入例'!$A$52&amp;" ","")&amp;IF('台帳_記入例'!$I$53=$A26,'台帳_記入例'!$A$53&amp;" ","")&amp;IF('台帳_記入例'!$I$54=$A26,'台帳_記入例'!$A$54&amp;" ","")&amp;IF('台帳_記入例'!$I$55=$A26,'台帳_記入例'!$A$55&amp;" ",""))</x:f>
      </x:c>
      <x:c r="C26" s="40" t="str">
        <x:f>IF($A26="","",IF('台帳_記入例'!$F$6=$A26,'台帳_記入例'!$A$6&amp;" ","")&amp;IF('台帳_記入例'!$F$7=$A26,'台帳_記入例'!$A$7&amp;" ","")&amp;IF('台帳_記入例'!$F$8=$A26,'台帳_記入例'!$A$8&amp;" ","")&amp;IF('台帳_記入例'!$F$9=$A26,'台帳_記入例'!$A$9&amp;" ","")&amp;IF('台帳_記入例'!$F$10=$A26,'台帳_記入例'!$A$10&amp;" ","")&amp;IF('台帳_記入例'!$F$11=$A26,'台帳_記入例'!$A$11&amp;" ","")&amp;IF('台帳_記入例'!$F$12=$A26,'台帳_記入例'!$A$12&amp;" ","")&amp;IF('台帳_記入例'!$F$13=$A26,'台帳_記入例'!$A$13&amp;" ","")&amp;IF('台帳_記入例'!$F$14=$A26,'台帳_記入例'!$A$14&amp;" ","")&amp;IF('台帳_記入例'!$F$15=$A26,'台帳_記入例'!$A$15&amp;" ","")&amp;IF('台帳_記入例'!$F$16=$A26,'台帳_記入例'!$A$16&amp;" ","")&amp;IF('台帳_記入例'!$F$17=$A26,'台帳_記入例'!$A$17&amp;" ","")&amp;IF('台帳_記入例'!$F$18=$A26,'台帳_記入例'!$A$18&amp;" ","")&amp;IF('台帳_記入例'!$F$19=$A26,'台帳_記入例'!$A$19&amp;" ","")&amp;IF('台帳_記入例'!$F$20=$A26,'台帳_記入例'!$A$20&amp;" ","")&amp;IF('台帳_記入例'!$F$21=$A26,'台帳_記入例'!$A$21&amp;" ","")&amp;IF('台帳_記入例'!$F$22=$A26,'台帳_記入例'!$A$22&amp;" ","")&amp;IF('台帳_記入例'!$F$23=$A26,'台帳_記入例'!$A$23&amp;" ","")&amp;IF('台帳_記入例'!$F$24=$A26,'台帳_記入例'!$A$24&amp;" ","")&amp;IF('台帳_記入例'!$F$25=$A26,'台帳_記入例'!$A$25&amp;" ","")&amp;IF('台帳_記入例'!$F$26=$A26,'台帳_記入例'!$A$26&amp;" ","")&amp;IF('台帳_記入例'!$F$27=$A26,'台帳_記入例'!$A$27&amp;" ","")&amp;IF('台帳_記入例'!$F$28=$A26,'台帳_記入例'!$A$28&amp;" ","")&amp;IF('台帳_記入例'!$F$29=$A26,'台帳_記入例'!$A$29&amp;" ","")&amp;IF('台帳_記入例'!$F$30=$A26,'台帳_記入例'!$A$30&amp;" ","")&amp;IF('台帳_記入例'!$F$31=$A26,'台帳_記入例'!$A$31&amp;" ","")&amp;IF('台帳_記入例'!$F$32=$A26,'台帳_記入例'!$A$32&amp;" ","")&amp;IF('台帳_記入例'!$F$33=$A26,'台帳_記入例'!$A$33&amp;" ","")&amp;IF('台帳_記入例'!$F$34=$A26,'台帳_記入例'!$A$34&amp;" ","")&amp;IF('台帳_記入例'!$F$35=$A26,'台帳_記入例'!$A$35&amp;" ","")&amp;IF('台帳_記入例'!$F$36=$A26,'台帳_記入例'!$A$36&amp;" ","")&amp;IF('台帳_記入例'!$F$37=$A26,'台帳_記入例'!$A$37&amp;" ","")&amp;IF('台帳_記入例'!$F$38=$A26,'台帳_記入例'!$A$38&amp;" ","")&amp;IF('台帳_記入例'!$F$39=$A26,'台帳_記入例'!$A$39&amp;" ","")&amp;IF('台帳_記入例'!$F$40=$A26,'台帳_記入例'!$A$40&amp;" ","")&amp;IF('台帳_記入例'!$F$41=$A26,'台帳_記入例'!$A$41&amp;" ","")&amp;IF('台帳_記入例'!$F$42=$A26,'台帳_記入例'!$A$42&amp;" ","")&amp;IF('台帳_記入例'!$F$43=$A26,'台帳_記入例'!$A$43&amp;" ","")&amp;IF('台帳_記入例'!$F$44=$A26,'台帳_記入例'!$A$44&amp;" ","")&amp;IF('台帳_記入例'!$F$45=$A26,'台帳_記入例'!$A$45&amp;" ","")&amp;IF('台帳_記入例'!$F$46=$A26,'台帳_記入例'!$A$46&amp;" ","")&amp;IF('台帳_記入例'!$F$47=$A26,'台帳_記入例'!$A$47&amp;" ","")&amp;IF('台帳_記入例'!$F$48=$A26,'台帳_記入例'!$A$48&amp;" ","")&amp;IF('台帳_記入例'!$F$49=$A26,'台帳_記入例'!$A$49&amp;" ","")&amp;IF('台帳_記入例'!$F$50=$A26,'台帳_記入例'!$A$50&amp;" ","")&amp;IF('台帳_記入例'!$F$51=$A26,'台帳_記入例'!$A$51&amp;" ","")&amp;IF('台帳_記入例'!$F$52=$A26,'台帳_記入例'!$A$52&amp;" ","")&amp;IF('台帳_記入例'!$F$53=$A26,'台帳_記入例'!$A$53&amp;" ","")&amp;IF('台帳_記入例'!$F$54=$A26,'台帳_記入例'!$A$54&amp;" ","")&amp;IF('台帳_記入例'!$F$55=$A26,'台帳_記入例'!$A$55&amp;" ",""))</x:f>
      </x:c>
      <x:c r="D26" s="40" t="str">
        <x:f>IF($A26="","",IF('台帳_記入例'!$W$6=$A26,'台帳_記入例'!$A$6&amp;" ","")&amp;IF('台帳_記入例'!$W$7=$A26,'台帳_記入例'!$A$7&amp;" ","")&amp;IF('台帳_記入例'!$W$8=$A26,'台帳_記入例'!$A$8&amp;" ","")&amp;IF('台帳_記入例'!$W$9=$A26,'台帳_記入例'!$A$9&amp;" ","")&amp;IF('台帳_記入例'!$W$10=$A26,'台帳_記入例'!$A$10&amp;" ","")&amp;IF('台帳_記入例'!$W$11=$A26,'台帳_記入例'!$A$11&amp;" ","")&amp;IF('台帳_記入例'!$W$12=$A26,'台帳_記入例'!$A$12&amp;" ","")&amp;IF('台帳_記入例'!$W$13=$A26,'台帳_記入例'!$A$13&amp;" ","")&amp;IF('台帳_記入例'!$W$14=$A26,'台帳_記入例'!$A$14&amp;" ","")&amp;IF('台帳_記入例'!$W$15=$A26,'台帳_記入例'!$A$15&amp;" ","")&amp;IF('台帳_記入例'!$W$16=$A26,'台帳_記入例'!$A$16&amp;" ","")&amp;IF('台帳_記入例'!$W$17=$A26,'台帳_記入例'!$A$17&amp;" ","")&amp;IF('台帳_記入例'!$W$18=$A26,'台帳_記入例'!$A$18&amp;" ","")&amp;IF('台帳_記入例'!$W$19=$A26,'台帳_記入例'!$A$19&amp;" ","")&amp;IF('台帳_記入例'!$W$20=$A26,'台帳_記入例'!$A$20&amp;" ","")&amp;IF('台帳_記入例'!$W$21=$A26,'台帳_記入例'!$A$21&amp;" ","")&amp;IF('台帳_記入例'!$W$22=$A26,'台帳_記入例'!$A$22&amp;" ","")&amp;IF('台帳_記入例'!$W$23=$A26,'台帳_記入例'!$A$23&amp;" ","")&amp;IF('台帳_記入例'!$W$24=$A26,'台帳_記入例'!$A$24&amp;" ","")&amp;IF('台帳_記入例'!$W$25=$A26,'台帳_記入例'!$A$25&amp;" ","")&amp;IF('台帳_記入例'!$W$26=$A26,'台帳_記入例'!$A$26&amp;" ","")&amp;IF('台帳_記入例'!$W$27=$A26,'台帳_記入例'!$A$27&amp;" ","")&amp;IF('台帳_記入例'!$W$28=$A26,'台帳_記入例'!$A$28&amp;" ","")&amp;IF('台帳_記入例'!$W$29=$A26,'台帳_記入例'!$A$29&amp;" ","")&amp;IF('台帳_記入例'!$W$30=$A26,'台帳_記入例'!$A$30&amp;" ","")&amp;IF('台帳_記入例'!$W$31=$A26,'台帳_記入例'!$A$31&amp;" ","")&amp;IF('台帳_記入例'!$W$32=$A26,'台帳_記入例'!$A$32&amp;" ","")&amp;IF('台帳_記入例'!$W$33=$A26,'台帳_記入例'!$A$33&amp;" ","")&amp;IF('台帳_記入例'!$W$34=$A26,'台帳_記入例'!$A$34&amp;" ","")&amp;IF('台帳_記入例'!$W$35=$A26,'台帳_記入例'!$A$35&amp;" ","")&amp;IF('台帳_記入例'!$W$36=$A26,'台帳_記入例'!$A$36&amp;" ","")&amp;IF('台帳_記入例'!$W$37=$A26,'台帳_記入例'!$A$37&amp;" ","")&amp;IF('台帳_記入例'!$W$38=$A26,'台帳_記入例'!$A$38&amp;" ","")&amp;IF('台帳_記入例'!$W$39=$A26,'台帳_記入例'!$A$39&amp;" ","")&amp;IF('台帳_記入例'!$W$40=$A26,'台帳_記入例'!$A$40&amp;" ","")&amp;IF('台帳_記入例'!$W$41=$A26,'台帳_記入例'!$A$41&amp;" ","")&amp;IF('台帳_記入例'!$W$42=$A26,'台帳_記入例'!$A$42&amp;" ","")&amp;IF('台帳_記入例'!$W$43=$A26,'台帳_記入例'!$A$43&amp;" ","")&amp;IF('台帳_記入例'!$W$44=$A26,'台帳_記入例'!$A$44&amp;" ","")&amp;IF('台帳_記入例'!$W$45=$A26,'台帳_記入例'!$A$45&amp;" ","")&amp;IF('台帳_記入例'!$W$46=$A26,'台帳_記入例'!$A$46&amp;" ","")&amp;IF('台帳_記入例'!$W$47=$A26,'台帳_記入例'!$A$47&amp;" ","")&amp;IF('台帳_記入例'!$W$48=$A26,'台帳_記入例'!$A$48&amp;" ","")&amp;IF('台帳_記入例'!$W$49=$A26,'台帳_記入例'!$A$49&amp;" ","")&amp;IF('台帳_記入例'!$W$50=$A26,'台帳_記入例'!$A$50&amp;" ","")&amp;IF('台帳_記入例'!$W$51=$A26,'台帳_記入例'!$A$51&amp;" ","")&amp;IF('台帳_記入例'!$W$52=$A26,'台帳_記入例'!$A$52&amp;" ","")&amp;IF('台帳_記入例'!$W$53=$A26,'台帳_記入例'!$A$53&amp;" ","")&amp;IF('台帳_記入例'!$W$54=$A26,'台帳_記入例'!$A$54&amp;" ","")&amp;IF('台帳_記入例'!$W$55=$A26,'台帳_記入例'!$A$55&amp;" ",""))</x:f>
      </x:c>
      <x:c r="E26" s="40" t="str">
        <x:f>IF(A26="","",IF(OR(B26&lt;&gt;"",C26&lt;&gt;"",D26&lt;&gt;""),"台帳で完了状態・担当を確認",""))</x:f>
      </x:c>
    </x:row>
    <x:row r="27" ht="37" customHeight="1">
      <x:c r="A27" s="60" t="n">
        <x:f>IF(MONTH(DATE(YEAR($B$3),MONTH($B$3),22))=MONTH($B$3),DATE(YEAR($B$3),MONTH($B$3),22),"")</x:f>
        <x:v>46287</x:v>
      </x:c>
      <x:c r="B27" s="40" t="str">
        <x:f>IF($A27="","",IF('台帳_記入例'!$I$6=$A27,'台帳_記入例'!$A$6&amp;" ","")&amp;IF('台帳_記入例'!$I$7=$A27,'台帳_記入例'!$A$7&amp;" ","")&amp;IF('台帳_記入例'!$I$8=$A27,'台帳_記入例'!$A$8&amp;" ","")&amp;IF('台帳_記入例'!$I$9=$A27,'台帳_記入例'!$A$9&amp;" ","")&amp;IF('台帳_記入例'!$I$10=$A27,'台帳_記入例'!$A$10&amp;" ","")&amp;IF('台帳_記入例'!$I$11=$A27,'台帳_記入例'!$A$11&amp;" ","")&amp;IF('台帳_記入例'!$I$12=$A27,'台帳_記入例'!$A$12&amp;" ","")&amp;IF('台帳_記入例'!$I$13=$A27,'台帳_記入例'!$A$13&amp;" ","")&amp;IF('台帳_記入例'!$I$14=$A27,'台帳_記入例'!$A$14&amp;" ","")&amp;IF('台帳_記入例'!$I$15=$A27,'台帳_記入例'!$A$15&amp;" ","")&amp;IF('台帳_記入例'!$I$16=$A27,'台帳_記入例'!$A$16&amp;" ","")&amp;IF('台帳_記入例'!$I$17=$A27,'台帳_記入例'!$A$17&amp;" ","")&amp;IF('台帳_記入例'!$I$18=$A27,'台帳_記入例'!$A$18&amp;" ","")&amp;IF('台帳_記入例'!$I$19=$A27,'台帳_記入例'!$A$19&amp;" ","")&amp;IF('台帳_記入例'!$I$20=$A27,'台帳_記入例'!$A$20&amp;" ","")&amp;IF('台帳_記入例'!$I$21=$A27,'台帳_記入例'!$A$21&amp;" ","")&amp;IF('台帳_記入例'!$I$22=$A27,'台帳_記入例'!$A$22&amp;" ","")&amp;IF('台帳_記入例'!$I$23=$A27,'台帳_記入例'!$A$23&amp;" ","")&amp;IF('台帳_記入例'!$I$24=$A27,'台帳_記入例'!$A$24&amp;" ","")&amp;IF('台帳_記入例'!$I$25=$A27,'台帳_記入例'!$A$25&amp;" ","")&amp;IF('台帳_記入例'!$I$26=$A27,'台帳_記入例'!$A$26&amp;" ","")&amp;IF('台帳_記入例'!$I$27=$A27,'台帳_記入例'!$A$27&amp;" ","")&amp;IF('台帳_記入例'!$I$28=$A27,'台帳_記入例'!$A$28&amp;" ","")&amp;IF('台帳_記入例'!$I$29=$A27,'台帳_記入例'!$A$29&amp;" ","")&amp;IF('台帳_記入例'!$I$30=$A27,'台帳_記入例'!$A$30&amp;" ","")&amp;IF('台帳_記入例'!$I$31=$A27,'台帳_記入例'!$A$31&amp;" ","")&amp;IF('台帳_記入例'!$I$32=$A27,'台帳_記入例'!$A$32&amp;" ","")&amp;IF('台帳_記入例'!$I$33=$A27,'台帳_記入例'!$A$33&amp;" ","")&amp;IF('台帳_記入例'!$I$34=$A27,'台帳_記入例'!$A$34&amp;" ","")&amp;IF('台帳_記入例'!$I$35=$A27,'台帳_記入例'!$A$35&amp;" ","")&amp;IF('台帳_記入例'!$I$36=$A27,'台帳_記入例'!$A$36&amp;" ","")&amp;IF('台帳_記入例'!$I$37=$A27,'台帳_記入例'!$A$37&amp;" ","")&amp;IF('台帳_記入例'!$I$38=$A27,'台帳_記入例'!$A$38&amp;" ","")&amp;IF('台帳_記入例'!$I$39=$A27,'台帳_記入例'!$A$39&amp;" ","")&amp;IF('台帳_記入例'!$I$40=$A27,'台帳_記入例'!$A$40&amp;" ","")&amp;IF('台帳_記入例'!$I$41=$A27,'台帳_記入例'!$A$41&amp;" ","")&amp;IF('台帳_記入例'!$I$42=$A27,'台帳_記入例'!$A$42&amp;" ","")&amp;IF('台帳_記入例'!$I$43=$A27,'台帳_記入例'!$A$43&amp;" ","")&amp;IF('台帳_記入例'!$I$44=$A27,'台帳_記入例'!$A$44&amp;" ","")&amp;IF('台帳_記入例'!$I$45=$A27,'台帳_記入例'!$A$45&amp;" ","")&amp;IF('台帳_記入例'!$I$46=$A27,'台帳_記入例'!$A$46&amp;" ","")&amp;IF('台帳_記入例'!$I$47=$A27,'台帳_記入例'!$A$47&amp;" ","")&amp;IF('台帳_記入例'!$I$48=$A27,'台帳_記入例'!$A$48&amp;" ","")&amp;IF('台帳_記入例'!$I$49=$A27,'台帳_記入例'!$A$49&amp;" ","")&amp;IF('台帳_記入例'!$I$50=$A27,'台帳_記入例'!$A$50&amp;" ","")&amp;IF('台帳_記入例'!$I$51=$A27,'台帳_記入例'!$A$51&amp;" ","")&amp;IF('台帳_記入例'!$I$52=$A27,'台帳_記入例'!$A$52&amp;" ","")&amp;IF('台帳_記入例'!$I$53=$A27,'台帳_記入例'!$A$53&amp;" ","")&amp;IF('台帳_記入例'!$I$54=$A27,'台帳_記入例'!$A$54&amp;" ","")&amp;IF('台帳_記入例'!$I$55=$A27,'台帳_記入例'!$A$55&amp;" ",""))</x:f>
      </x:c>
      <x:c r="C27" s="40" t="str">
        <x:f>IF($A27="","",IF('台帳_記入例'!$F$6=$A27,'台帳_記入例'!$A$6&amp;" ","")&amp;IF('台帳_記入例'!$F$7=$A27,'台帳_記入例'!$A$7&amp;" ","")&amp;IF('台帳_記入例'!$F$8=$A27,'台帳_記入例'!$A$8&amp;" ","")&amp;IF('台帳_記入例'!$F$9=$A27,'台帳_記入例'!$A$9&amp;" ","")&amp;IF('台帳_記入例'!$F$10=$A27,'台帳_記入例'!$A$10&amp;" ","")&amp;IF('台帳_記入例'!$F$11=$A27,'台帳_記入例'!$A$11&amp;" ","")&amp;IF('台帳_記入例'!$F$12=$A27,'台帳_記入例'!$A$12&amp;" ","")&amp;IF('台帳_記入例'!$F$13=$A27,'台帳_記入例'!$A$13&amp;" ","")&amp;IF('台帳_記入例'!$F$14=$A27,'台帳_記入例'!$A$14&amp;" ","")&amp;IF('台帳_記入例'!$F$15=$A27,'台帳_記入例'!$A$15&amp;" ","")&amp;IF('台帳_記入例'!$F$16=$A27,'台帳_記入例'!$A$16&amp;" ","")&amp;IF('台帳_記入例'!$F$17=$A27,'台帳_記入例'!$A$17&amp;" ","")&amp;IF('台帳_記入例'!$F$18=$A27,'台帳_記入例'!$A$18&amp;" ","")&amp;IF('台帳_記入例'!$F$19=$A27,'台帳_記入例'!$A$19&amp;" ","")&amp;IF('台帳_記入例'!$F$20=$A27,'台帳_記入例'!$A$20&amp;" ","")&amp;IF('台帳_記入例'!$F$21=$A27,'台帳_記入例'!$A$21&amp;" ","")&amp;IF('台帳_記入例'!$F$22=$A27,'台帳_記入例'!$A$22&amp;" ","")&amp;IF('台帳_記入例'!$F$23=$A27,'台帳_記入例'!$A$23&amp;" ","")&amp;IF('台帳_記入例'!$F$24=$A27,'台帳_記入例'!$A$24&amp;" ","")&amp;IF('台帳_記入例'!$F$25=$A27,'台帳_記入例'!$A$25&amp;" ","")&amp;IF('台帳_記入例'!$F$26=$A27,'台帳_記入例'!$A$26&amp;" ","")&amp;IF('台帳_記入例'!$F$27=$A27,'台帳_記入例'!$A$27&amp;" ","")&amp;IF('台帳_記入例'!$F$28=$A27,'台帳_記入例'!$A$28&amp;" ","")&amp;IF('台帳_記入例'!$F$29=$A27,'台帳_記入例'!$A$29&amp;" ","")&amp;IF('台帳_記入例'!$F$30=$A27,'台帳_記入例'!$A$30&amp;" ","")&amp;IF('台帳_記入例'!$F$31=$A27,'台帳_記入例'!$A$31&amp;" ","")&amp;IF('台帳_記入例'!$F$32=$A27,'台帳_記入例'!$A$32&amp;" ","")&amp;IF('台帳_記入例'!$F$33=$A27,'台帳_記入例'!$A$33&amp;" ","")&amp;IF('台帳_記入例'!$F$34=$A27,'台帳_記入例'!$A$34&amp;" ","")&amp;IF('台帳_記入例'!$F$35=$A27,'台帳_記入例'!$A$35&amp;" ","")&amp;IF('台帳_記入例'!$F$36=$A27,'台帳_記入例'!$A$36&amp;" ","")&amp;IF('台帳_記入例'!$F$37=$A27,'台帳_記入例'!$A$37&amp;" ","")&amp;IF('台帳_記入例'!$F$38=$A27,'台帳_記入例'!$A$38&amp;" ","")&amp;IF('台帳_記入例'!$F$39=$A27,'台帳_記入例'!$A$39&amp;" ","")&amp;IF('台帳_記入例'!$F$40=$A27,'台帳_記入例'!$A$40&amp;" ","")&amp;IF('台帳_記入例'!$F$41=$A27,'台帳_記入例'!$A$41&amp;" ","")&amp;IF('台帳_記入例'!$F$42=$A27,'台帳_記入例'!$A$42&amp;" ","")&amp;IF('台帳_記入例'!$F$43=$A27,'台帳_記入例'!$A$43&amp;" ","")&amp;IF('台帳_記入例'!$F$44=$A27,'台帳_記入例'!$A$44&amp;" ","")&amp;IF('台帳_記入例'!$F$45=$A27,'台帳_記入例'!$A$45&amp;" ","")&amp;IF('台帳_記入例'!$F$46=$A27,'台帳_記入例'!$A$46&amp;" ","")&amp;IF('台帳_記入例'!$F$47=$A27,'台帳_記入例'!$A$47&amp;" ","")&amp;IF('台帳_記入例'!$F$48=$A27,'台帳_記入例'!$A$48&amp;" ","")&amp;IF('台帳_記入例'!$F$49=$A27,'台帳_記入例'!$A$49&amp;" ","")&amp;IF('台帳_記入例'!$F$50=$A27,'台帳_記入例'!$A$50&amp;" ","")&amp;IF('台帳_記入例'!$F$51=$A27,'台帳_記入例'!$A$51&amp;" ","")&amp;IF('台帳_記入例'!$F$52=$A27,'台帳_記入例'!$A$52&amp;" ","")&amp;IF('台帳_記入例'!$F$53=$A27,'台帳_記入例'!$A$53&amp;" ","")&amp;IF('台帳_記入例'!$F$54=$A27,'台帳_記入例'!$A$54&amp;" ","")&amp;IF('台帳_記入例'!$F$55=$A27,'台帳_記入例'!$A$55&amp;" ",""))</x:f>
      </x:c>
      <x:c r="D27" s="40" t="str">
        <x:f>IF($A27="","",IF('台帳_記入例'!$W$6=$A27,'台帳_記入例'!$A$6&amp;" ","")&amp;IF('台帳_記入例'!$W$7=$A27,'台帳_記入例'!$A$7&amp;" ","")&amp;IF('台帳_記入例'!$W$8=$A27,'台帳_記入例'!$A$8&amp;" ","")&amp;IF('台帳_記入例'!$W$9=$A27,'台帳_記入例'!$A$9&amp;" ","")&amp;IF('台帳_記入例'!$W$10=$A27,'台帳_記入例'!$A$10&amp;" ","")&amp;IF('台帳_記入例'!$W$11=$A27,'台帳_記入例'!$A$11&amp;" ","")&amp;IF('台帳_記入例'!$W$12=$A27,'台帳_記入例'!$A$12&amp;" ","")&amp;IF('台帳_記入例'!$W$13=$A27,'台帳_記入例'!$A$13&amp;" ","")&amp;IF('台帳_記入例'!$W$14=$A27,'台帳_記入例'!$A$14&amp;" ","")&amp;IF('台帳_記入例'!$W$15=$A27,'台帳_記入例'!$A$15&amp;" ","")&amp;IF('台帳_記入例'!$W$16=$A27,'台帳_記入例'!$A$16&amp;" ","")&amp;IF('台帳_記入例'!$W$17=$A27,'台帳_記入例'!$A$17&amp;" ","")&amp;IF('台帳_記入例'!$W$18=$A27,'台帳_記入例'!$A$18&amp;" ","")&amp;IF('台帳_記入例'!$W$19=$A27,'台帳_記入例'!$A$19&amp;" ","")&amp;IF('台帳_記入例'!$W$20=$A27,'台帳_記入例'!$A$20&amp;" ","")&amp;IF('台帳_記入例'!$W$21=$A27,'台帳_記入例'!$A$21&amp;" ","")&amp;IF('台帳_記入例'!$W$22=$A27,'台帳_記入例'!$A$22&amp;" ","")&amp;IF('台帳_記入例'!$W$23=$A27,'台帳_記入例'!$A$23&amp;" ","")&amp;IF('台帳_記入例'!$W$24=$A27,'台帳_記入例'!$A$24&amp;" ","")&amp;IF('台帳_記入例'!$W$25=$A27,'台帳_記入例'!$A$25&amp;" ","")&amp;IF('台帳_記入例'!$W$26=$A27,'台帳_記入例'!$A$26&amp;" ","")&amp;IF('台帳_記入例'!$W$27=$A27,'台帳_記入例'!$A$27&amp;" ","")&amp;IF('台帳_記入例'!$W$28=$A27,'台帳_記入例'!$A$28&amp;" ","")&amp;IF('台帳_記入例'!$W$29=$A27,'台帳_記入例'!$A$29&amp;" ","")&amp;IF('台帳_記入例'!$W$30=$A27,'台帳_記入例'!$A$30&amp;" ","")&amp;IF('台帳_記入例'!$W$31=$A27,'台帳_記入例'!$A$31&amp;" ","")&amp;IF('台帳_記入例'!$W$32=$A27,'台帳_記入例'!$A$32&amp;" ","")&amp;IF('台帳_記入例'!$W$33=$A27,'台帳_記入例'!$A$33&amp;" ","")&amp;IF('台帳_記入例'!$W$34=$A27,'台帳_記入例'!$A$34&amp;" ","")&amp;IF('台帳_記入例'!$W$35=$A27,'台帳_記入例'!$A$35&amp;" ","")&amp;IF('台帳_記入例'!$W$36=$A27,'台帳_記入例'!$A$36&amp;" ","")&amp;IF('台帳_記入例'!$W$37=$A27,'台帳_記入例'!$A$37&amp;" ","")&amp;IF('台帳_記入例'!$W$38=$A27,'台帳_記入例'!$A$38&amp;" ","")&amp;IF('台帳_記入例'!$W$39=$A27,'台帳_記入例'!$A$39&amp;" ","")&amp;IF('台帳_記入例'!$W$40=$A27,'台帳_記入例'!$A$40&amp;" ","")&amp;IF('台帳_記入例'!$W$41=$A27,'台帳_記入例'!$A$41&amp;" ","")&amp;IF('台帳_記入例'!$W$42=$A27,'台帳_記入例'!$A$42&amp;" ","")&amp;IF('台帳_記入例'!$W$43=$A27,'台帳_記入例'!$A$43&amp;" ","")&amp;IF('台帳_記入例'!$W$44=$A27,'台帳_記入例'!$A$44&amp;" ","")&amp;IF('台帳_記入例'!$W$45=$A27,'台帳_記入例'!$A$45&amp;" ","")&amp;IF('台帳_記入例'!$W$46=$A27,'台帳_記入例'!$A$46&amp;" ","")&amp;IF('台帳_記入例'!$W$47=$A27,'台帳_記入例'!$A$47&amp;" ","")&amp;IF('台帳_記入例'!$W$48=$A27,'台帳_記入例'!$A$48&amp;" ","")&amp;IF('台帳_記入例'!$W$49=$A27,'台帳_記入例'!$A$49&amp;" ","")&amp;IF('台帳_記入例'!$W$50=$A27,'台帳_記入例'!$A$50&amp;" ","")&amp;IF('台帳_記入例'!$W$51=$A27,'台帳_記入例'!$A$51&amp;" ","")&amp;IF('台帳_記入例'!$W$52=$A27,'台帳_記入例'!$A$52&amp;" ","")&amp;IF('台帳_記入例'!$W$53=$A27,'台帳_記入例'!$A$53&amp;" ","")&amp;IF('台帳_記入例'!$W$54=$A27,'台帳_記入例'!$A$54&amp;" ","")&amp;IF('台帳_記入例'!$W$55=$A27,'台帳_記入例'!$A$55&amp;" ",""))</x:f>
      </x:c>
      <x:c r="E27" s="40" t="str">
        <x:f>IF(A27="","",IF(OR(B27&lt;&gt;"",C27&lt;&gt;"",D27&lt;&gt;""),"台帳で完了状態・担当を確認",""))</x:f>
      </x:c>
    </x:row>
    <x:row r="28" ht="37" customHeight="1">
      <x:c r="A28" s="60" t="n">
        <x:f>IF(MONTH(DATE(YEAR($B$3),MONTH($B$3),23))=MONTH($B$3),DATE(YEAR($B$3),MONTH($B$3),23),"")</x:f>
        <x:v>46288</x:v>
      </x:c>
      <x:c r="B28" s="40" t="str">
        <x:f>IF($A28="","",IF('台帳_記入例'!$I$6=$A28,'台帳_記入例'!$A$6&amp;" ","")&amp;IF('台帳_記入例'!$I$7=$A28,'台帳_記入例'!$A$7&amp;" ","")&amp;IF('台帳_記入例'!$I$8=$A28,'台帳_記入例'!$A$8&amp;" ","")&amp;IF('台帳_記入例'!$I$9=$A28,'台帳_記入例'!$A$9&amp;" ","")&amp;IF('台帳_記入例'!$I$10=$A28,'台帳_記入例'!$A$10&amp;" ","")&amp;IF('台帳_記入例'!$I$11=$A28,'台帳_記入例'!$A$11&amp;" ","")&amp;IF('台帳_記入例'!$I$12=$A28,'台帳_記入例'!$A$12&amp;" ","")&amp;IF('台帳_記入例'!$I$13=$A28,'台帳_記入例'!$A$13&amp;" ","")&amp;IF('台帳_記入例'!$I$14=$A28,'台帳_記入例'!$A$14&amp;" ","")&amp;IF('台帳_記入例'!$I$15=$A28,'台帳_記入例'!$A$15&amp;" ","")&amp;IF('台帳_記入例'!$I$16=$A28,'台帳_記入例'!$A$16&amp;" ","")&amp;IF('台帳_記入例'!$I$17=$A28,'台帳_記入例'!$A$17&amp;" ","")&amp;IF('台帳_記入例'!$I$18=$A28,'台帳_記入例'!$A$18&amp;" ","")&amp;IF('台帳_記入例'!$I$19=$A28,'台帳_記入例'!$A$19&amp;" ","")&amp;IF('台帳_記入例'!$I$20=$A28,'台帳_記入例'!$A$20&amp;" ","")&amp;IF('台帳_記入例'!$I$21=$A28,'台帳_記入例'!$A$21&amp;" ","")&amp;IF('台帳_記入例'!$I$22=$A28,'台帳_記入例'!$A$22&amp;" ","")&amp;IF('台帳_記入例'!$I$23=$A28,'台帳_記入例'!$A$23&amp;" ","")&amp;IF('台帳_記入例'!$I$24=$A28,'台帳_記入例'!$A$24&amp;" ","")&amp;IF('台帳_記入例'!$I$25=$A28,'台帳_記入例'!$A$25&amp;" ","")&amp;IF('台帳_記入例'!$I$26=$A28,'台帳_記入例'!$A$26&amp;" ","")&amp;IF('台帳_記入例'!$I$27=$A28,'台帳_記入例'!$A$27&amp;" ","")&amp;IF('台帳_記入例'!$I$28=$A28,'台帳_記入例'!$A$28&amp;" ","")&amp;IF('台帳_記入例'!$I$29=$A28,'台帳_記入例'!$A$29&amp;" ","")&amp;IF('台帳_記入例'!$I$30=$A28,'台帳_記入例'!$A$30&amp;" ","")&amp;IF('台帳_記入例'!$I$31=$A28,'台帳_記入例'!$A$31&amp;" ","")&amp;IF('台帳_記入例'!$I$32=$A28,'台帳_記入例'!$A$32&amp;" ","")&amp;IF('台帳_記入例'!$I$33=$A28,'台帳_記入例'!$A$33&amp;" ","")&amp;IF('台帳_記入例'!$I$34=$A28,'台帳_記入例'!$A$34&amp;" ","")&amp;IF('台帳_記入例'!$I$35=$A28,'台帳_記入例'!$A$35&amp;" ","")&amp;IF('台帳_記入例'!$I$36=$A28,'台帳_記入例'!$A$36&amp;" ","")&amp;IF('台帳_記入例'!$I$37=$A28,'台帳_記入例'!$A$37&amp;" ","")&amp;IF('台帳_記入例'!$I$38=$A28,'台帳_記入例'!$A$38&amp;" ","")&amp;IF('台帳_記入例'!$I$39=$A28,'台帳_記入例'!$A$39&amp;" ","")&amp;IF('台帳_記入例'!$I$40=$A28,'台帳_記入例'!$A$40&amp;" ","")&amp;IF('台帳_記入例'!$I$41=$A28,'台帳_記入例'!$A$41&amp;" ","")&amp;IF('台帳_記入例'!$I$42=$A28,'台帳_記入例'!$A$42&amp;" ","")&amp;IF('台帳_記入例'!$I$43=$A28,'台帳_記入例'!$A$43&amp;" ","")&amp;IF('台帳_記入例'!$I$44=$A28,'台帳_記入例'!$A$44&amp;" ","")&amp;IF('台帳_記入例'!$I$45=$A28,'台帳_記入例'!$A$45&amp;" ","")&amp;IF('台帳_記入例'!$I$46=$A28,'台帳_記入例'!$A$46&amp;" ","")&amp;IF('台帳_記入例'!$I$47=$A28,'台帳_記入例'!$A$47&amp;" ","")&amp;IF('台帳_記入例'!$I$48=$A28,'台帳_記入例'!$A$48&amp;" ","")&amp;IF('台帳_記入例'!$I$49=$A28,'台帳_記入例'!$A$49&amp;" ","")&amp;IF('台帳_記入例'!$I$50=$A28,'台帳_記入例'!$A$50&amp;" ","")&amp;IF('台帳_記入例'!$I$51=$A28,'台帳_記入例'!$A$51&amp;" ","")&amp;IF('台帳_記入例'!$I$52=$A28,'台帳_記入例'!$A$52&amp;" ","")&amp;IF('台帳_記入例'!$I$53=$A28,'台帳_記入例'!$A$53&amp;" ","")&amp;IF('台帳_記入例'!$I$54=$A28,'台帳_記入例'!$A$54&amp;" ","")&amp;IF('台帳_記入例'!$I$55=$A28,'台帳_記入例'!$A$55&amp;" ",""))</x:f>
      </x:c>
      <x:c r="C28" s="40" t="str">
        <x:f>IF($A28="","",IF('台帳_記入例'!$F$6=$A28,'台帳_記入例'!$A$6&amp;" ","")&amp;IF('台帳_記入例'!$F$7=$A28,'台帳_記入例'!$A$7&amp;" ","")&amp;IF('台帳_記入例'!$F$8=$A28,'台帳_記入例'!$A$8&amp;" ","")&amp;IF('台帳_記入例'!$F$9=$A28,'台帳_記入例'!$A$9&amp;" ","")&amp;IF('台帳_記入例'!$F$10=$A28,'台帳_記入例'!$A$10&amp;" ","")&amp;IF('台帳_記入例'!$F$11=$A28,'台帳_記入例'!$A$11&amp;" ","")&amp;IF('台帳_記入例'!$F$12=$A28,'台帳_記入例'!$A$12&amp;" ","")&amp;IF('台帳_記入例'!$F$13=$A28,'台帳_記入例'!$A$13&amp;" ","")&amp;IF('台帳_記入例'!$F$14=$A28,'台帳_記入例'!$A$14&amp;" ","")&amp;IF('台帳_記入例'!$F$15=$A28,'台帳_記入例'!$A$15&amp;" ","")&amp;IF('台帳_記入例'!$F$16=$A28,'台帳_記入例'!$A$16&amp;" ","")&amp;IF('台帳_記入例'!$F$17=$A28,'台帳_記入例'!$A$17&amp;" ","")&amp;IF('台帳_記入例'!$F$18=$A28,'台帳_記入例'!$A$18&amp;" ","")&amp;IF('台帳_記入例'!$F$19=$A28,'台帳_記入例'!$A$19&amp;" ","")&amp;IF('台帳_記入例'!$F$20=$A28,'台帳_記入例'!$A$20&amp;" ","")&amp;IF('台帳_記入例'!$F$21=$A28,'台帳_記入例'!$A$21&amp;" ","")&amp;IF('台帳_記入例'!$F$22=$A28,'台帳_記入例'!$A$22&amp;" ","")&amp;IF('台帳_記入例'!$F$23=$A28,'台帳_記入例'!$A$23&amp;" ","")&amp;IF('台帳_記入例'!$F$24=$A28,'台帳_記入例'!$A$24&amp;" ","")&amp;IF('台帳_記入例'!$F$25=$A28,'台帳_記入例'!$A$25&amp;" ","")&amp;IF('台帳_記入例'!$F$26=$A28,'台帳_記入例'!$A$26&amp;" ","")&amp;IF('台帳_記入例'!$F$27=$A28,'台帳_記入例'!$A$27&amp;" ","")&amp;IF('台帳_記入例'!$F$28=$A28,'台帳_記入例'!$A$28&amp;" ","")&amp;IF('台帳_記入例'!$F$29=$A28,'台帳_記入例'!$A$29&amp;" ","")&amp;IF('台帳_記入例'!$F$30=$A28,'台帳_記入例'!$A$30&amp;" ","")&amp;IF('台帳_記入例'!$F$31=$A28,'台帳_記入例'!$A$31&amp;" ","")&amp;IF('台帳_記入例'!$F$32=$A28,'台帳_記入例'!$A$32&amp;" ","")&amp;IF('台帳_記入例'!$F$33=$A28,'台帳_記入例'!$A$33&amp;" ","")&amp;IF('台帳_記入例'!$F$34=$A28,'台帳_記入例'!$A$34&amp;" ","")&amp;IF('台帳_記入例'!$F$35=$A28,'台帳_記入例'!$A$35&amp;" ","")&amp;IF('台帳_記入例'!$F$36=$A28,'台帳_記入例'!$A$36&amp;" ","")&amp;IF('台帳_記入例'!$F$37=$A28,'台帳_記入例'!$A$37&amp;" ","")&amp;IF('台帳_記入例'!$F$38=$A28,'台帳_記入例'!$A$38&amp;" ","")&amp;IF('台帳_記入例'!$F$39=$A28,'台帳_記入例'!$A$39&amp;" ","")&amp;IF('台帳_記入例'!$F$40=$A28,'台帳_記入例'!$A$40&amp;" ","")&amp;IF('台帳_記入例'!$F$41=$A28,'台帳_記入例'!$A$41&amp;" ","")&amp;IF('台帳_記入例'!$F$42=$A28,'台帳_記入例'!$A$42&amp;" ","")&amp;IF('台帳_記入例'!$F$43=$A28,'台帳_記入例'!$A$43&amp;" ","")&amp;IF('台帳_記入例'!$F$44=$A28,'台帳_記入例'!$A$44&amp;" ","")&amp;IF('台帳_記入例'!$F$45=$A28,'台帳_記入例'!$A$45&amp;" ","")&amp;IF('台帳_記入例'!$F$46=$A28,'台帳_記入例'!$A$46&amp;" ","")&amp;IF('台帳_記入例'!$F$47=$A28,'台帳_記入例'!$A$47&amp;" ","")&amp;IF('台帳_記入例'!$F$48=$A28,'台帳_記入例'!$A$48&amp;" ","")&amp;IF('台帳_記入例'!$F$49=$A28,'台帳_記入例'!$A$49&amp;" ","")&amp;IF('台帳_記入例'!$F$50=$A28,'台帳_記入例'!$A$50&amp;" ","")&amp;IF('台帳_記入例'!$F$51=$A28,'台帳_記入例'!$A$51&amp;" ","")&amp;IF('台帳_記入例'!$F$52=$A28,'台帳_記入例'!$A$52&amp;" ","")&amp;IF('台帳_記入例'!$F$53=$A28,'台帳_記入例'!$A$53&amp;" ","")&amp;IF('台帳_記入例'!$F$54=$A28,'台帳_記入例'!$A$54&amp;" ","")&amp;IF('台帳_記入例'!$F$55=$A28,'台帳_記入例'!$A$55&amp;" ",""))</x:f>
      </x:c>
      <x:c r="D28" s="40" t="str">
        <x:f>IF($A28="","",IF('台帳_記入例'!$W$6=$A28,'台帳_記入例'!$A$6&amp;" ","")&amp;IF('台帳_記入例'!$W$7=$A28,'台帳_記入例'!$A$7&amp;" ","")&amp;IF('台帳_記入例'!$W$8=$A28,'台帳_記入例'!$A$8&amp;" ","")&amp;IF('台帳_記入例'!$W$9=$A28,'台帳_記入例'!$A$9&amp;" ","")&amp;IF('台帳_記入例'!$W$10=$A28,'台帳_記入例'!$A$10&amp;" ","")&amp;IF('台帳_記入例'!$W$11=$A28,'台帳_記入例'!$A$11&amp;" ","")&amp;IF('台帳_記入例'!$W$12=$A28,'台帳_記入例'!$A$12&amp;" ","")&amp;IF('台帳_記入例'!$W$13=$A28,'台帳_記入例'!$A$13&amp;" ","")&amp;IF('台帳_記入例'!$W$14=$A28,'台帳_記入例'!$A$14&amp;" ","")&amp;IF('台帳_記入例'!$W$15=$A28,'台帳_記入例'!$A$15&amp;" ","")&amp;IF('台帳_記入例'!$W$16=$A28,'台帳_記入例'!$A$16&amp;" ","")&amp;IF('台帳_記入例'!$W$17=$A28,'台帳_記入例'!$A$17&amp;" ","")&amp;IF('台帳_記入例'!$W$18=$A28,'台帳_記入例'!$A$18&amp;" ","")&amp;IF('台帳_記入例'!$W$19=$A28,'台帳_記入例'!$A$19&amp;" ","")&amp;IF('台帳_記入例'!$W$20=$A28,'台帳_記入例'!$A$20&amp;" ","")&amp;IF('台帳_記入例'!$W$21=$A28,'台帳_記入例'!$A$21&amp;" ","")&amp;IF('台帳_記入例'!$W$22=$A28,'台帳_記入例'!$A$22&amp;" ","")&amp;IF('台帳_記入例'!$W$23=$A28,'台帳_記入例'!$A$23&amp;" ","")&amp;IF('台帳_記入例'!$W$24=$A28,'台帳_記入例'!$A$24&amp;" ","")&amp;IF('台帳_記入例'!$W$25=$A28,'台帳_記入例'!$A$25&amp;" ","")&amp;IF('台帳_記入例'!$W$26=$A28,'台帳_記入例'!$A$26&amp;" ","")&amp;IF('台帳_記入例'!$W$27=$A28,'台帳_記入例'!$A$27&amp;" ","")&amp;IF('台帳_記入例'!$W$28=$A28,'台帳_記入例'!$A$28&amp;" ","")&amp;IF('台帳_記入例'!$W$29=$A28,'台帳_記入例'!$A$29&amp;" ","")&amp;IF('台帳_記入例'!$W$30=$A28,'台帳_記入例'!$A$30&amp;" ","")&amp;IF('台帳_記入例'!$W$31=$A28,'台帳_記入例'!$A$31&amp;" ","")&amp;IF('台帳_記入例'!$W$32=$A28,'台帳_記入例'!$A$32&amp;" ","")&amp;IF('台帳_記入例'!$W$33=$A28,'台帳_記入例'!$A$33&amp;" ","")&amp;IF('台帳_記入例'!$W$34=$A28,'台帳_記入例'!$A$34&amp;" ","")&amp;IF('台帳_記入例'!$W$35=$A28,'台帳_記入例'!$A$35&amp;" ","")&amp;IF('台帳_記入例'!$W$36=$A28,'台帳_記入例'!$A$36&amp;" ","")&amp;IF('台帳_記入例'!$W$37=$A28,'台帳_記入例'!$A$37&amp;" ","")&amp;IF('台帳_記入例'!$W$38=$A28,'台帳_記入例'!$A$38&amp;" ","")&amp;IF('台帳_記入例'!$W$39=$A28,'台帳_記入例'!$A$39&amp;" ","")&amp;IF('台帳_記入例'!$W$40=$A28,'台帳_記入例'!$A$40&amp;" ","")&amp;IF('台帳_記入例'!$W$41=$A28,'台帳_記入例'!$A$41&amp;" ","")&amp;IF('台帳_記入例'!$W$42=$A28,'台帳_記入例'!$A$42&amp;" ","")&amp;IF('台帳_記入例'!$W$43=$A28,'台帳_記入例'!$A$43&amp;" ","")&amp;IF('台帳_記入例'!$W$44=$A28,'台帳_記入例'!$A$44&amp;" ","")&amp;IF('台帳_記入例'!$W$45=$A28,'台帳_記入例'!$A$45&amp;" ","")&amp;IF('台帳_記入例'!$W$46=$A28,'台帳_記入例'!$A$46&amp;" ","")&amp;IF('台帳_記入例'!$W$47=$A28,'台帳_記入例'!$A$47&amp;" ","")&amp;IF('台帳_記入例'!$W$48=$A28,'台帳_記入例'!$A$48&amp;" ","")&amp;IF('台帳_記入例'!$W$49=$A28,'台帳_記入例'!$A$49&amp;" ","")&amp;IF('台帳_記入例'!$W$50=$A28,'台帳_記入例'!$A$50&amp;" ","")&amp;IF('台帳_記入例'!$W$51=$A28,'台帳_記入例'!$A$51&amp;" ","")&amp;IF('台帳_記入例'!$W$52=$A28,'台帳_記入例'!$A$52&amp;" ","")&amp;IF('台帳_記入例'!$W$53=$A28,'台帳_記入例'!$A$53&amp;" ","")&amp;IF('台帳_記入例'!$W$54=$A28,'台帳_記入例'!$A$54&amp;" ","")&amp;IF('台帳_記入例'!$W$55=$A28,'台帳_記入例'!$A$55&amp;" ",""))</x:f>
      </x:c>
      <x:c r="E28" s="40" t="str">
        <x:f>IF(A28="","",IF(OR(B28&lt;&gt;"",C28&lt;&gt;"",D28&lt;&gt;""),"台帳で完了状態・担当を確認",""))</x:f>
      </x:c>
    </x:row>
    <x:row r="29" ht="37" customHeight="1">
      <x:c r="A29" s="60" t="n">
        <x:f>IF(MONTH(DATE(YEAR($B$3),MONTH($B$3),24))=MONTH($B$3),DATE(YEAR($B$3),MONTH($B$3),24),"")</x:f>
        <x:v>46289</x:v>
      </x:c>
      <x:c r="B29" s="40" t="str">
        <x:f>IF($A29="","",IF('台帳_記入例'!$I$6=$A29,'台帳_記入例'!$A$6&amp;" ","")&amp;IF('台帳_記入例'!$I$7=$A29,'台帳_記入例'!$A$7&amp;" ","")&amp;IF('台帳_記入例'!$I$8=$A29,'台帳_記入例'!$A$8&amp;" ","")&amp;IF('台帳_記入例'!$I$9=$A29,'台帳_記入例'!$A$9&amp;" ","")&amp;IF('台帳_記入例'!$I$10=$A29,'台帳_記入例'!$A$10&amp;" ","")&amp;IF('台帳_記入例'!$I$11=$A29,'台帳_記入例'!$A$11&amp;" ","")&amp;IF('台帳_記入例'!$I$12=$A29,'台帳_記入例'!$A$12&amp;" ","")&amp;IF('台帳_記入例'!$I$13=$A29,'台帳_記入例'!$A$13&amp;" ","")&amp;IF('台帳_記入例'!$I$14=$A29,'台帳_記入例'!$A$14&amp;" ","")&amp;IF('台帳_記入例'!$I$15=$A29,'台帳_記入例'!$A$15&amp;" ","")&amp;IF('台帳_記入例'!$I$16=$A29,'台帳_記入例'!$A$16&amp;" ","")&amp;IF('台帳_記入例'!$I$17=$A29,'台帳_記入例'!$A$17&amp;" ","")&amp;IF('台帳_記入例'!$I$18=$A29,'台帳_記入例'!$A$18&amp;" ","")&amp;IF('台帳_記入例'!$I$19=$A29,'台帳_記入例'!$A$19&amp;" ","")&amp;IF('台帳_記入例'!$I$20=$A29,'台帳_記入例'!$A$20&amp;" ","")&amp;IF('台帳_記入例'!$I$21=$A29,'台帳_記入例'!$A$21&amp;" ","")&amp;IF('台帳_記入例'!$I$22=$A29,'台帳_記入例'!$A$22&amp;" ","")&amp;IF('台帳_記入例'!$I$23=$A29,'台帳_記入例'!$A$23&amp;" ","")&amp;IF('台帳_記入例'!$I$24=$A29,'台帳_記入例'!$A$24&amp;" ","")&amp;IF('台帳_記入例'!$I$25=$A29,'台帳_記入例'!$A$25&amp;" ","")&amp;IF('台帳_記入例'!$I$26=$A29,'台帳_記入例'!$A$26&amp;" ","")&amp;IF('台帳_記入例'!$I$27=$A29,'台帳_記入例'!$A$27&amp;" ","")&amp;IF('台帳_記入例'!$I$28=$A29,'台帳_記入例'!$A$28&amp;" ","")&amp;IF('台帳_記入例'!$I$29=$A29,'台帳_記入例'!$A$29&amp;" ","")&amp;IF('台帳_記入例'!$I$30=$A29,'台帳_記入例'!$A$30&amp;" ","")&amp;IF('台帳_記入例'!$I$31=$A29,'台帳_記入例'!$A$31&amp;" ","")&amp;IF('台帳_記入例'!$I$32=$A29,'台帳_記入例'!$A$32&amp;" ","")&amp;IF('台帳_記入例'!$I$33=$A29,'台帳_記入例'!$A$33&amp;" ","")&amp;IF('台帳_記入例'!$I$34=$A29,'台帳_記入例'!$A$34&amp;" ","")&amp;IF('台帳_記入例'!$I$35=$A29,'台帳_記入例'!$A$35&amp;" ","")&amp;IF('台帳_記入例'!$I$36=$A29,'台帳_記入例'!$A$36&amp;" ","")&amp;IF('台帳_記入例'!$I$37=$A29,'台帳_記入例'!$A$37&amp;" ","")&amp;IF('台帳_記入例'!$I$38=$A29,'台帳_記入例'!$A$38&amp;" ","")&amp;IF('台帳_記入例'!$I$39=$A29,'台帳_記入例'!$A$39&amp;" ","")&amp;IF('台帳_記入例'!$I$40=$A29,'台帳_記入例'!$A$40&amp;" ","")&amp;IF('台帳_記入例'!$I$41=$A29,'台帳_記入例'!$A$41&amp;" ","")&amp;IF('台帳_記入例'!$I$42=$A29,'台帳_記入例'!$A$42&amp;" ","")&amp;IF('台帳_記入例'!$I$43=$A29,'台帳_記入例'!$A$43&amp;" ","")&amp;IF('台帳_記入例'!$I$44=$A29,'台帳_記入例'!$A$44&amp;" ","")&amp;IF('台帳_記入例'!$I$45=$A29,'台帳_記入例'!$A$45&amp;" ","")&amp;IF('台帳_記入例'!$I$46=$A29,'台帳_記入例'!$A$46&amp;" ","")&amp;IF('台帳_記入例'!$I$47=$A29,'台帳_記入例'!$A$47&amp;" ","")&amp;IF('台帳_記入例'!$I$48=$A29,'台帳_記入例'!$A$48&amp;" ","")&amp;IF('台帳_記入例'!$I$49=$A29,'台帳_記入例'!$A$49&amp;" ","")&amp;IF('台帳_記入例'!$I$50=$A29,'台帳_記入例'!$A$50&amp;" ","")&amp;IF('台帳_記入例'!$I$51=$A29,'台帳_記入例'!$A$51&amp;" ","")&amp;IF('台帳_記入例'!$I$52=$A29,'台帳_記入例'!$A$52&amp;" ","")&amp;IF('台帳_記入例'!$I$53=$A29,'台帳_記入例'!$A$53&amp;" ","")&amp;IF('台帳_記入例'!$I$54=$A29,'台帳_記入例'!$A$54&amp;" ","")&amp;IF('台帳_記入例'!$I$55=$A29,'台帳_記入例'!$A$55&amp;" ",""))</x:f>
      </x:c>
      <x:c r="C29" s="40" t="str">
        <x:f>IF($A29="","",IF('台帳_記入例'!$F$6=$A29,'台帳_記入例'!$A$6&amp;" ","")&amp;IF('台帳_記入例'!$F$7=$A29,'台帳_記入例'!$A$7&amp;" ","")&amp;IF('台帳_記入例'!$F$8=$A29,'台帳_記入例'!$A$8&amp;" ","")&amp;IF('台帳_記入例'!$F$9=$A29,'台帳_記入例'!$A$9&amp;" ","")&amp;IF('台帳_記入例'!$F$10=$A29,'台帳_記入例'!$A$10&amp;" ","")&amp;IF('台帳_記入例'!$F$11=$A29,'台帳_記入例'!$A$11&amp;" ","")&amp;IF('台帳_記入例'!$F$12=$A29,'台帳_記入例'!$A$12&amp;" ","")&amp;IF('台帳_記入例'!$F$13=$A29,'台帳_記入例'!$A$13&amp;" ","")&amp;IF('台帳_記入例'!$F$14=$A29,'台帳_記入例'!$A$14&amp;" ","")&amp;IF('台帳_記入例'!$F$15=$A29,'台帳_記入例'!$A$15&amp;" ","")&amp;IF('台帳_記入例'!$F$16=$A29,'台帳_記入例'!$A$16&amp;" ","")&amp;IF('台帳_記入例'!$F$17=$A29,'台帳_記入例'!$A$17&amp;" ","")&amp;IF('台帳_記入例'!$F$18=$A29,'台帳_記入例'!$A$18&amp;" ","")&amp;IF('台帳_記入例'!$F$19=$A29,'台帳_記入例'!$A$19&amp;" ","")&amp;IF('台帳_記入例'!$F$20=$A29,'台帳_記入例'!$A$20&amp;" ","")&amp;IF('台帳_記入例'!$F$21=$A29,'台帳_記入例'!$A$21&amp;" ","")&amp;IF('台帳_記入例'!$F$22=$A29,'台帳_記入例'!$A$22&amp;" ","")&amp;IF('台帳_記入例'!$F$23=$A29,'台帳_記入例'!$A$23&amp;" ","")&amp;IF('台帳_記入例'!$F$24=$A29,'台帳_記入例'!$A$24&amp;" ","")&amp;IF('台帳_記入例'!$F$25=$A29,'台帳_記入例'!$A$25&amp;" ","")&amp;IF('台帳_記入例'!$F$26=$A29,'台帳_記入例'!$A$26&amp;" ","")&amp;IF('台帳_記入例'!$F$27=$A29,'台帳_記入例'!$A$27&amp;" ","")&amp;IF('台帳_記入例'!$F$28=$A29,'台帳_記入例'!$A$28&amp;" ","")&amp;IF('台帳_記入例'!$F$29=$A29,'台帳_記入例'!$A$29&amp;" ","")&amp;IF('台帳_記入例'!$F$30=$A29,'台帳_記入例'!$A$30&amp;" ","")&amp;IF('台帳_記入例'!$F$31=$A29,'台帳_記入例'!$A$31&amp;" ","")&amp;IF('台帳_記入例'!$F$32=$A29,'台帳_記入例'!$A$32&amp;" ","")&amp;IF('台帳_記入例'!$F$33=$A29,'台帳_記入例'!$A$33&amp;" ","")&amp;IF('台帳_記入例'!$F$34=$A29,'台帳_記入例'!$A$34&amp;" ","")&amp;IF('台帳_記入例'!$F$35=$A29,'台帳_記入例'!$A$35&amp;" ","")&amp;IF('台帳_記入例'!$F$36=$A29,'台帳_記入例'!$A$36&amp;" ","")&amp;IF('台帳_記入例'!$F$37=$A29,'台帳_記入例'!$A$37&amp;" ","")&amp;IF('台帳_記入例'!$F$38=$A29,'台帳_記入例'!$A$38&amp;" ","")&amp;IF('台帳_記入例'!$F$39=$A29,'台帳_記入例'!$A$39&amp;" ","")&amp;IF('台帳_記入例'!$F$40=$A29,'台帳_記入例'!$A$40&amp;" ","")&amp;IF('台帳_記入例'!$F$41=$A29,'台帳_記入例'!$A$41&amp;" ","")&amp;IF('台帳_記入例'!$F$42=$A29,'台帳_記入例'!$A$42&amp;" ","")&amp;IF('台帳_記入例'!$F$43=$A29,'台帳_記入例'!$A$43&amp;" ","")&amp;IF('台帳_記入例'!$F$44=$A29,'台帳_記入例'!$A$44&amp;" ","")&amp;IF('台帳_記入例'!$F$45=$A29,'台帳_記入例'!$A$45&amp;" ","")&amp;IF('台帳_記入例'!$F$46=$A29,'台帳_記入例'!$A$46&amp;" ","")&amp;IF('台帳_記入例'!$F$47=$A29,'台帳_記入例'!$A$47&amp;" ","")&amp;IF('台帳_記入例'!$F$48=$A29,'台帳_記入例'!$A$48&amp;" ","")&amp;IF('台帳_記入例'!$F$49=$A29,'台帳_記入例'!$A$49&amp;" ","")&amp;IF('台帳_記入例'!$F$50=$A29,'台帳_記入例'!$A$50&amp;" ","")&amp;IF('台帳_記入例'!$F$51=$A29,'台帳_記入例'!$A$51&amp;" ","")&amp;IF('台帳_記入例'!$F$52=$A29,'台帳_記入例'!$A$52&amp;" ","")&amp;IF('台帳_記入例'!$F$53=$A29,'台帳_記入例'!$A$53&amp;" ","")&amp;IF('台帳_記入例'!$F$54=$A29,'台帳_記入例'!$A$54&amp;" ","")&amp;IF('台帳_記入例'!$F$55=$A29,'台帳_記入例'!$A$55&amp;" ",""))</x:f>
      </x:c>
      <x:c r="D29" s="40" t="str">
        <x:f>IF($A29="","",IF('台帳_記入例'!$W$6=$A29,'台帳_記入例'!$A$6&amp;" ","")&amp;IF('台帳_記入例'!$W$7=$A29,'台帳_記入例'!$A$7&amp;" ","")&amp;IF('台帳_記入例'!$W$8=$A29,'台帳_記入例'!$A$8&amp;" ","")&amp;IF('台帳_記入例'!$W$9=$A29,'台帳_記入例'!$A$9&amp;" ","")&amp;IF('台帳_記入例'!$W$10=$A29,'台帳_記入例'!$A$10&amp;" ","")&amp;IF('台帳_記入例'!$W$11=$A29,'台帳_記入例'!$A$11&amp;" ","")&amp;IF('台帳_記入例'!$W$12=$A29,'台帳_記入例'!$A$12&amp;" ","")&amp;IF('台帳_記入例'!$W$13=$A29,'台帳_記入例'!$A$13&amp;" ","")&amp;IF('台帳_記入例'!$W$14=$A29,'台帳_記入例'!$A$14&amp;" ","")&amp;IF('台帳_記入例'!$W$15=$A29,'台帳_記入例'!$A$15&amp;" ","")&amp;IF('台帳_記入例'!$W$16=$A29,'台帳_記入例'!$A$16&amp;" ","")&amp;IF('台帳_記入例'!$W$17=$A29,'台帳_記入例'!$A$17&amp;" ","")&amp;IF('台帳_記入例'!$W$18=$A29,'台帳_記入例'!$A$18&amp;" ","")&amp;IF('台帳_記入例'!$W$19=$A29,'台帳_記入例'!$A$19&amp;" ","")&amp;IF('台帳_記入例'!$W$20=$A29,'台帳_記入例'!$A$20&amp;" ","")&amp;IF('台帳_記入例'!$W$21=$A29,'台帳_記入例'!$A$21&amp;" ","")&amp;IF('台帳_記入例'!$W$22=$A29,'台帳_記入例'!$A$22&amp;" ","")&amp;IF('台帳_記入例'!$W$23=$A29,'台帳_記入例'!$A$23&amp;" ","")&amp;IF('台帳_記入例'!$W$24=$A29,'台帳_記入例'!$A$24&amp;" ","")&amp;IF('台帳_記入例'!$W$25=$A29,'台帳_記入例'!$A$25&amp;" ","")&amp;IF('台帳_記入例'!$W$26=$A29,'台帳_記入例'!$A$26&amp;" ","")&amp;IF('台帳_記入例'!$W$27=$A29,'台帳_記入例'!$A$27&amp;" ","")&amp;IF('台帳_記入例'!$W$28=$A29,'台帳_記入例'!$A$28&amp;" ","")&amp;IF('台帳_記入例'!$W$29=$A29,'台帳_記入例'!$A$29&amp;" ","")&amp;IF('台帳_記入例'!$W$30=$A29,'台帳_記入例'!$A$30&amp;" ","")&amp;IF('台帳_記入例'!$W$31=$A29,'台帳_記入例'!$A$31&amp;" ","")&amp;IF('台帳_記入例'!$W$32=$A29,'台帳_記入例'!$A$32&amp;" ","")&amp;IF('台帳_記入例'!$W$33=$A29,'台帳_記入例'!$A$33&amp;" ","")&amp;IF('台帳_記入例'!$W$34=$A29,'台帳_記入例'!$A$34&amp;" ","")&amp;IF('台帳_記入例'!$W$35=$A29,'台帳_記入例'!$A$35&amp;" ","")&amp;IF('台帳_記入例'!$W$36=$A29,'台帳_記入例'!$A$36&amp;" ","")&amp;IF('台帳_記入例'!$W$37=$A29,'台帳_記入例'!$A$37&amp;" ","")&amp;IF('台帳_記入例'!$W$38=$A29,'台帳_記入例'!$A$38&amp;" ","")&amp;IF('台帳_記入例'!$W$39=$A29,'台帳_記入例'!$A$39&amp;" ","")&amp;IF('台帳_記入例'!$W$40=$A29,'台帳_記入例'!$A$40&amp;" ","")&amp;IF('台帳_記入例'!$W$41=$A29,'台帳_記入例'!$A$41&amp;" ","")&amp;IF('台帳_記入例'!$W$42=$A29,'台帳_記入例'!$A$42&amp;" ","")&amp;IF('台帳_記入例'!$W$43=$A29,'台帳_記入例'!$A$43&amp;" ","")&amp;IF('台帳_記入例'!$W$44=$A29,'台帳_記入例'!$A$44&amp;" ","")&amp;IF('台帳_記入例'!$W$45=$A29,'台帳_記入例'!$A$45&amp;" ","")&amp;IF('台帳_記入例'!$W$46=$A29,'台帳_記入例'!$A$46&amp;" ","")&amp;IF('台帳_記入例'!$W$47=$A29,'台帳_記入例'!$A$47&amp;" ","")&amp;IF('台帳_記入例'!$W$48=$A29,'台帳_記入例'!$A$48&amp;" ","")&amp;IF('台帳_記入例'!$W$49=$A29,'台帳_記入例'!$A$49&amp;" ","")&amp;IF('台帳_記入例'!$W$50=$A29,'台帳_記入例'!$A$50&amp;" ","")&amp;IF('台帳_記入例'!$W$51=$A29,'台帳_記入例'!$A$51&amp;" ","")&amp;IF('台帳_記入例'!$W$52=$A29,'台帳_記入例'!$A$52&amp;" ","")&amp;IF('台帳_記入例'!$W$53=$A29,'台帳_記入例'!$A$53&amp;" ","")&amp;IF('台帳_記入例'!$W$54=$A29,'台帳_記入例'!$A$54&amp;" ","")&amp;IF('台帳_記入例'!$W$55=$A29,'台帳_記入例'!$A$55&amp;" ",""))</x:f>
      </x:c>
      <x:c r="E29" s="40" t="str">
        <x:f>IF(A29="","",IF(OR(B29&lt;&gt;"",C29&lt;&gt;"",D29&lt;&gt;""),"台帳で完了状態・担当を確認",""))</x:f>
      </x:c>
    </x:row>
    <x:row r="30" ht="37" customHeight="1">
      <x:c r="A30" s="60" t="n">
        <x:f>IF(MONTH(DATE(YEAR($B$3),MONTH($B$3),25))=MONTH($B$3),DATE(YEAR($B$3),MONTH($B$3),25),"")</x:f>
        <x:v>46290</x:v>
      </x:c>
      <x:c r="B30" s="40" t="str">
        <x:f>IF($A30="","",IF('台帳_記入例'!$I$6=$A30,'台帳_記入例'!$A$6&amp;" ","")&amp;IF('台帳_記入例'!$I$7=$A30,'台帳_記入例'!$A$7&amp;" ","")&amp;IF('台帳_記入例'!$I$8=$A30,'台帳_記入例'!$A$8&amp;" ","")&amp;IF('台帳_記入例'!$I$9=$A30,'台帳_記入例'!$A$9&amp;" ","")&amp;IF('台帳_記入例'!$I$10=$A30,'台帳_記入例'!$A$10&amp;" ","")&amp;IF('台帳_記入例'!$I$11=$A30,'台帳_記入例'!$A$11&amp;" ","")&amp;IF('台帳_記入例'!$I$12=$A30,'台帳_記入例'!$A$12&amp;" ","")&amp;IF('台帳_記入例'!$I$13=$A30,'台帳_記入例'!$A$13&amp;" ","")&amp;IF('台帳_記入例'!$I$14=$A30,'台帳_記入例'!$A$14&amp;" ","")&amp;IF('台帳_記入例'!$I$15=$A30,'台帳_記入例'!$A$15&amp;" ","")&amp;IF('台帳_記入例'!$I$16=$A30,'台帳_記入例'!$A$16&amp;" ","")&amp;IF('台帳_記入例'!$I$17=$A30,'台帳_記入例'!$A$17&amp;" ","")&amp;IF('台帳_記入例'!$I$18=$A30,'台帳_記入例'!$A$18&amp;" ","")&amp;IF('台帳_記入例'!$I$19=$A30,'台帳_記入例'!$A$19&amp;" ","")&amp;IF('台帳_記入例'!$I$20=$A30,'台帳_記入例'!$A$20&amp;" ","")&amp;IF('台帳_記入例'!$I$21=$A30,'台帳_記入例'!$A$21&amp;" ","")&amp;IF('台帳_記入例'!$I$22=$A30,'台帳_記入例'!$A$22&amp;" ","")&amp;IF('台帳_記入例'!$I$23=$A30,'台帳_記入例'!$A$23&amp;" ","")&amp;IF('台帳_記入例'!$I$24=$A30,'台帳_記入例'!$A$24&amp;" ","")&amp;IF('台帳_記入例'!$I$25=$A30,'台帳_記入例'!$A$25&amp;" ","")&amp;IF('台帳_記入例'!$I$26=$A30,'台帳_記入例'!$A$26&amp;" ","")&amp;IF('台帳_記入例'!$I$27=$A30,'台帳_記入例'!$A$27&amp;" ","")&amp;IF('台帳_記入例'!$I$28=$A30,'台帳_記入例'!$A$28&amp;" ","")&amp;IF('台帳_記入例'!$I$29=$A30,'台帳_記入例'!$A$29&amp;" ","")&amp;IF('台帳_記入例'!$I$30=$A30,'台帳_記入例'!$A$30&amp;" ","")&amp;IF('台帳_記入例'!$I$31=$A30,'台帳_記入例'!$A$31&amp;" ","")&amp;IF('台帳_記入例'!$I$32=$A30,'台帳_記入例'!$A$32&amp;" ","")&amp;IF('台帳_記入例'!$I$33=$A30,'台帳_記入例'!$A$33&amp;" ","")&amp;IF('台帳_記入例'!$I$34=$A30,'台帳_記入例'!$A$34&amp;" ","")&amp;IF('台帳_記入例'!$I$35=$A30,'台帳_記入例'!$A$35&amp;" ","")&amp;IF('台帳_記入例'!$I$36=$A30,'台帳_記入例'!$A$36&amp;" ","")&amp;IF('台帳_記入例'!$I$37=$A30,'台帳_記入例'!$A$37&amp;" ","")&amp;IF('台帳_記入例'!$I$38=$A30,'台帳_記入例'!$A$38&amp;" ","")&amp;IF('台帳_記入例'!$I$39=$A30,'台帳_記入例'!$A$39&amp;" ","")&amp;IF('台帳_記入例'!$I$40=$A30,'台帳_記入例'!$A$40&amp;" ","")&amp;IF('台帳_記入例'!$I$41=$A30,'台帳_記入例'!$A$41&amp;" ","")&amp;IF('台帳_記入例'!$I$42=$A30,'台帳_記入例'!$A$42&amp;" ","")&amp;IF('台帳_記入例'!$I$43=$A30,'台帳_記入例'!$A$43&amp;" ","")&amp;IF('台帳_記入例'!$I$44=$A30,'台帳_記入例'!$A$44&amp;" ","")&amp;IF('台帳_記入例'!$I$45=$A30,'台帳_記入例'!$A$45&amp;" ","")&amp;IF('台帳_記入例'!$I$46=$A30,'台帳_記入例'!$A$46&amp;" ","")&amp;IF('台帳_記入例'!$I$47=$A30,'台帳_記入例'!$A$47&amp;" ","")&amp;IF('台帳_記入例'!$I$48=$A30,'台帳_記入例'!$A$48&amp;" ","")&amp;IF('台帳_記入例'!$I$49=$A30,'台帳_記入例'!$A$49&amp;" ","")&amp;IF('台帳_記入例'!$I$50=$A30,'台帳_記入例'!$A$50&amp;" ","")&amp;IF('台帳_記入例'!$I$51=$A30,'台帳_記入例'!$A$51&amp;" ","")&amp;IF('台帳_記入例'!$I$52=$A30,'台帳_記入例'!$A$52&amp;" ","")&amp;IF('台帳_記入例'!$I$53=$A30,'台帳_記入例'!$A$53&amp;" ","")&amp;IF('台帳_記入例'!$I$54=$A30,'台帳_記入例'!$A$54&amp;" ","")&amp;IF('台帳_記入例'!$I$55=$A30,'台帳_記入例'!$A$55&amp;" ",""))</x:f>
      </x:c>
      <x:c r="C30" s="40" t="str">
        <x:f>IF($A30="","",IF('台帳_記入例'!$F$6=$A30,'台帳_記入例'!$A$6&amp;" ","")&amp;IF('台帳_記入例'!$F$7=$A30,'台帳_記入例'!$A$7&amp;" ","")&amp;IF('台帳_記入例'!$F$8=$A30,'台帳_記入例'!$A$8&amp;" ","")&amp;IF('台帳_記入例'!$F$9=$A30,'台帳_記入例'!$A$9&amp;" ","")&amp;IF('台帳_記入例'!$F$10=$A30,'台帳_記入例'!$A$10&amp;" ","")&amp;IF('台帳_記入例'!$F$11=$A30,'台帳_記入例'!$A$11&amp;" ","")&amp;IF('台帳_記入例'!$F$12=$A30,'台帳_記入例'!$A$12&amp;" ","")&amp;IF('台帳_記入例'!$F$13=$A30,'台帳_記入例'!$A$13&amp;" ","")&amp;IF('台帳_記入例'!$F$14=$A30,'台帳_記入例'!$A$14&amp;" ","")&amp;IF('台帳_記入例'!$F$15=$A30,'台帳_記入例'!$A$15&amp;" ","")&amp;IF('台帳_記入例'!$F$16=$A30,'台帳_記入例'!$A$16&amp;" ","")&amp;IF('台帳_記入例'!$F$17=$A30,'台帳_記入例'!$A$17&amp;" ","")&amp;IF('台帳_記入例'!$F$18=$A30,'台帳_記入例'!$A$18&amp;" ","")&amp;IF('台帳_記入例'!$F$19=$A30,'台帳_記入例'!$A$19&amp;" ","")&amp;IF('台帳_記入例'!$F$20=$A30,'台帳_記入例'!$A$20&amp;" ","")&amp;IF('台帳_記入例'!$F$21=$A30,'台帳_記入例'!$A$21&amp;" ","")&amp;IF('台帳_記入例'!$F$22=$A30,'台帳_記入例'!$A$22&amp;" ","")&amp;IF('台帳_記入例'!$F$23=$A30,'台帳_記入例'!$A$23&amp;" ","")&amp;IF('台帳_記入例'!$F$24=$A30,'台帳_記入例'!$A$24&amp;" ","")&amp;IF('台帳_記入例'!$F$25=$A30,'台帳_記入例'!$A$25&amp;" ","")&amp;IF('台帳_記入例'!$F$26=$A30,'台帳_記入例'!$A$26&amp;" ","")&amp;IF('台帳_記入例'!$F$27=$A30,'台帳_記入例'!$A$27&amp;" ","")&amp;IF('台帳_記入例'!$F$28=$A30,'台帳_記入例'!$A$28&amp;" ","")&amp;IF('台帳_記入例'!$F$29=$A30,'台帳_記入例'!$A$29&amp;" ","")&amp;IF('台帳_記入例'!$F$30=$A30,'台帳_記入例'!$A$30&amp;" ","")&amp;IF('台帳_記入例'!$F$31=$A30,'台帳_記入例'!$A$31&amp;" ","")&amp;IF('台帳_記入例'!$F$32=$A30,'台帳_記入例'!$A$32&amp;" ","")&amp;IF('台帳_記入例'!$F$33=$A30,'台帳_記入例'!$A$33&amp;" ","")&amp;IF('台帳_記入例'!$F$34=$A30,'台帳_記入例'!$A$34&amp;" ","")&amp;IF('台帳_記入例'!$F$35=$A30,'台帳_記入例'!$A$35&amp;" ","")&amp;IF('台帳_記入例'!$F$36=$A30,'台帳_記入例'!$A$36&amp;" ","")&amp;IF('台帳_記入例'!$F$37=$A30,'台帳_記入例'!$A$37&amp;" ","")&amp;IF('台帳_記入例'!$F$38=$A30,'台帳_記入例'!$A$38&amp;" ","")&amp;IF('台帳_記入例'!$F$39=$A30,'台帳_記入例'!$A$39&amp;" ","")&amp;IF('台帳_記入例'!$F$40=$A30,'台帳_記入例'!$A$40&amp;" ","")&amp;IF('台帳_記入例'!$F$41=$A30,'台帳_記入例'!$A$41&amp;" ","")&amp;IF('台帳_記入例'!$F$42=$A30,'台帳_記入例'!$A$42&amp;" ","")&amp;IF('台帳_記入例'!$F$43=$A30,'台帳_記入例'!$A$43&amp;" ","")&amp;IF('台帳_記入例'!$F$44=$A30,'台帳_記入例'!$A$44&amp;" ","")&amp;IF('台帳_記入例'!$F$45=$A30,'台帳_記入例'!$A$45&amp;" ","")&amp;IF('台帳_記入例'!$F$46=$A30,'台帳_記入例'!$A$46&amp;" ","")&amp;IF('台帳_記入例'!$F$47=$A30,'台帳_記入例'!$A$47&amp;" ","")&amp;IF('台帳_記入例'!$F$48=$A30,'台帳_記入例'!$A$48&amp;" ","")&amp;IF('台帳_記入例'!$F$49=$A30,'台帳_記入例'!$A$49&amp;" ","")&amp;IF('台帳_記入例'!$F$50=$A30,'台帳_記入例'!$A$50&amp;" ","")&amp;IF('台帳_記入例'!$F$51=$A30,'台帳_記入例'!$A$51&amp;" ","")&amp;IF('台帳_記入例'!$F$52=$A30,'台帳_記入例'!$A$52&amp;" ","")&amp;IF('台帳_記入例'!$F$53=$A30,'台帳_記入例'!$A$53&amp;" ","")&amp;IF('台帳_記入例'!$F$54=$A30,'台帳_記入例'!$A$54&amp;" ","")&amp;IF('台帳_記入例'!$F$55=$A30,'台帳_記入例'!$A$55&amp;" ",""))</x:f>
      </x:c>
      <x:c r="D30" s="40" t="str">
        <x:f>IF($A30="","",IF('台帳_記入例'!$W$6=$A30,'台帳_記入例'!$A$6&amp;" ","")&amp;IF('台帳_記入例'!$W$7=$A30,'台帳_記入例'!$A$7&amp;" ","")&amp;IF('台帳_記入例'!$W$8=$A30,'台帳_記入例'!$A$8&amp;" ","")&amp;IF('台帳_記入例'!$W$9=$A30,'台帳_記入例'!$A$9&amp;" ","")&amp;IF('台帳_記入例'!$W$10=$A30,'台帳_記入例'!$A$10&amp;" ","")&amp;IF('台帳_記入例'!$W$11=$A30,'台帳_記入例'!$A$11&amp;" ","")&amp;IF('台帳_記入例'!$W$12=$A30,'台帳_記入例'!$A$12&amp;" ","")&amp;IF('台帳_記入例'!$W$13=$A30,'台帳_記入例'!$A$13&amp;" ","")&amp;IF('台帳_記入例'!$W$14=$A30,'台帳_記入例'!$A$14&amp;" ","")&amp;IF('台帳_記入例'!$W$15=$A30,'台帳_記入例'!$A$15&amp;" ","")&amp;IF('台帳_記入例'!$W$16=$A30,'台帳_記入例'!$A$16&amp;" ","")&amp;IF('台帳_記入例'!$W$17=$A30,'台帳_記入例'!$A$17&amp;" ","")&amp;IF('台帳_記入例'!$W$18=$A30,'台帳_記入例'!$A$18&amp;" ","")&amp;IF('台帳_記入例'!$W$19=$A30,'台帳_記入例'!$A$19&amp;" ","")&amp;IF('台帳_記入例'!$W$20=$A30,'台帳_記入例'!$A$20&amp;" ","")&amp;IF('台帳_記入例'!$W$21=$A30,'台帳_記入例'!$A$21&amp;" ","")&amp;IF('台帳_記入例'!$W$22=$A30,'台帳_記入例'!$A$22&amp;" ","")&amp;IF('台帳_記入例'!$W$23=$A30,'台帳_記入例'!$A$23&amp;" ","")&amp;IF('台帳_記入例'!$W$24=$A30,'台帳_記入例'!$A$24&amp;" ","")&amp;IF('台帳_記入例'!$W$25=$A30,'台帳_記入例'!$A$25&amp;" ","")&amp;IF('台帳_記入例'!$W$26=$A30,'台帳_記入例'!$A$26&amp;" ","")&amp;IF('台帳_記入例'!$W$27=$A30,'台帳_記入例'!$A$27&amp;" ","")&amp;IF('台帳_記入例'!$W$28=$A30,'台帳_記入例'!$A$28&amp;" ","")&amp;IF('台帳_記入例'!$W$29=$A30,'台帳_記入例'!$A$29&amp;" ","")&amp;IF('台帳_記入例'!$W$30=$A30,'台帳_記入例'!$A$30&amp;" ","")&amp;IF('台帳_記入例'!$W$31=$A30,'台帳_記入例'!$A$31&amp;" ","")&amp;IF('台帳_記入例'!$W$32=$A30,'台帳_記入例'!$A$32&amp;" ","")&amp;IF('台帳_記入例'!$W$33=$A30,'台帳_記入例'!$A$33&amp;" ","")&amp;IF('台帳_記入例'!$W$34=$A30,'台帳_記入例'!$A$34&amp;" ","")&amp;IF('台帳_記入例'!$W$35=$A30,'台帳_記入例'!$A$35&amp;" ","")&amp;IF('台帳_記入例'!$W$36=$A30,'台帳_記入例'!$A$36&amp;" ","")&amp;IF('台帳_記入例'!$W$37=$A30,'台帳_記入例'!$A$37&amp;" ","")&amp;IF('台帳_記入例'!$W$38=$A30,'台帳_記入例'!$A$38&amp;" ","")&amp;IF('台帳_記入例'!$W$39=$A30,'台帳_記入例'!$A$39&amp;" ","")&amp;IF('台帳_記入例'!$W$40=$A30,'台帳_記入例'!$A$40&amp;" ","")&amp;IF('台帳_記入例'!$W$41=$A30,'台帳_記入例'!$A$41&amp;" ","")&amp;IF('台帳_記入例'!$W$42=$A30,'台帳_記入例'!$A$42&amp;" ","")&amp;IF('台帳_記入例'!$W$43=$A30,'台帳_記入例'!$A$43&amp;" ","")&amp;IF('台帳_記入例'!$W$44=$A30,'台帳_記入例'!$A$44&amp;" ","")&amp;IF('台帳_記入例'!$W$45=$A30,'台帳_記入例'!$A$45&amp;" ","")&amp;IF('台帳_記入例'!$W$46=$A30,'台帳_記入例'!$A$46&amp;" ","")&amp;IF('台帳_記入例'!$W$47=$A30,'台帳_記入例'!$A$47&amp;" ","")&amp;IF('台帳_記入例'!$W$48=$A30,'台帳_記入例'!$A$48&amp;" ","")&amp;IF('台帳_記入例'!$W$49=$A30,'台帳_記入例'!$A$49&amp;" ","")&amp;IF('台帳_記入例'!$W$50=$A30,'台帳_記入例'!$A$50&amp;" ","")&amp;IF('台帳_記入例'!$W$51=$A30,'台帳_記入例'!$A$51&amp;" ","")&amp;IF('台帳_記入例'!$W$52=$A30,'台帳_記入例'!$A$52&amp;" ","")&amp;IF('台帳_記入例'!$W$53=$A30,'台帳_記入例'!$A$53&amp;" ","")&amp;IF('台帳_記入例'!$W$54=$A30,'台帳_記入例'!$A$54&amp;" ","")&amp;IF('台帳_記入例'!$W$55=$A30,'台帳_記入例'!$A$55&amp;" ",""))</x:f>
        <x:v>C07 </x:v>
      </x:c>
      <x:c r="E30" s="40" t="str">
        <x:f>IF(A30="","",IF(OR(B30&lt;&gt;"",C30&lt;&gt;"",D30&lt;&gt;""),"台帳で完了状態・担当を確認",""))</x:f>
        <x:v>台帳で完了状態・担当を確認</x:v>
      </x:c>
    </x:row>
    <x:row r="31" ht="37" customHeight="1">
      <x:c r="A31" s="60" t="n">
        <x:f>IF(MONTH(DATE(YEAR($B$3),MONTH($B$3),26))=MONTH($B$3),DATE(YEAR($B$3),MONTH($B$3),26),"")</x:f>
        <x:v>46291</x:v>
      </x:c>
      <x:c r="B31" s="40" t="str">
        <x:f>IF($A31="","",IF('台帳_記入例'!$I$6=$A31,'台帳_記入例'!$A$6&amp;" ","")&amp;IF('台帳_記入例'!$I$7=$A31,'台帳_記入例'!$A$7&amp;" ","")&amp;IF('台帳_記入例'!$I$8=$A31,'台帳_記入例'!$A$8&amp;" ","")&amp;IF('台帳_記入例'!$I$9=$A31,'台帳_記入例'!$A$9&amp;" ","")&amp;IF('台帳_記入例'!$I$10=$A31,'台帳_記入例'!$A$10&amp;" ","")&amp;IF('台帳_記入例'!$I$11=$A31,'台帳_記入例'!$A$11&amp;" ","")&amp;IF('台帳_記入例'!$I$12=$A31,'台帳_記入例'!$A$12&amp;" ","")&amp;IF('台帳_記入例'!$I$13=$A31,'台帳_記入例'!$A$13&amp;" ","")&amp;IF('台帳_記入例'!$I$14=$A31,'台帳_記入例'!$A$14&amp;" ","")&amp;IF('台帳_記入例'!$I$15=$A31,'台帳_記入例'!$A$15&amp;" ","")&amp;IF('台帳_記入例'!$I$16=$A31,'台帳_記入例'!$A$16&amp;" ","")&amp;IF('台帳_記入例'!$I$17=$A31,'台帳_記入例'!$A$17&amp;" ","")&amp;IF('台帳_記入例'!$I$18=$A31,'台帳_記入例'!$A$18&amp;" ","")&amp;IF('台帳_記入例'!$I$19=$A31,'台帳_記入例'!$A$19&amp;" ","")&amp;IF('台帳_記入例'!$I$20=$A31,'台帳_記入例'!$A$20&amp;" ","")&amp;IF('台帳_記入例'!$I$21=$A31,'台帳_記入例'!$A$21&amp;" ","")&amp;IF('台帳_記入例'!$I$22=$A31,'台帳_記入例'!$A$22&amp;" ","")&amp;IF('台帳_記入例'!$I$23=$A31,'台帳_記入例'!$A$23&amp;" ","")&amp;IF('台帳_記入例'!$I$24=$A31,'台帳_記入例'!$A$24&amp;" ","")&amp;IF('台帳_記入例'!$I$25=$A31,'台帳_記入例'!$A$25&amp;" ","")&amp;IF('台帳_記入例'!$I$26=$A31,'台帳_記入例'!$A$26&amp;" ","")&amp;IF('台帳_記入例'!$I$27=$A31,'台帳_記入例'!$A$27&amp;" ","")&amp;IF('台帳_記入例'!$I$28=$A31,'台帳_記入例'!$A$28&amp;" ","")&amp;IF('台帳_記入例'!$I$29=$A31,'台帳_記入例'!$A$29&amp;" ","")&amp;IF('台帳_記入例'!$I$30=$A31,'台帳_記入例'!$A$30&amp;" ","")&amp;IF('台帳_記入例'!$I$31=$A31,'台帳_記入例'!$A$31&amp;" ","")&amp;IF('台帳_記入例'!$I$32=$A31,'台帳_記入例'!$A$32&amp;" ","")&amp;IF('台帳_記入例'!$I$33=$A31,'台帳_記入例'!$A$33&amp;" ","")&amp;IF('台帳_記入例'!$I$34=$A31,'台帳_記入例'!$A$34&amp;" ","")&amp;IF('台帳_記入例'!$I$35=$A31,'台帳_記入例'!$A$35&amp;" ","")&amp;IF('台帳_記入例'!$I$36=$A31,'台帳_記入例'!$A$36&amp;" ","")&amp;IF('台帳_記入例'!$I$37=$A31,'台帳_記入例'!$A$37&amp;" ","")&amp;IF('台帳_記入例'!$I$38=$A31,'台帳_記入例'!$A$38&amp;" ","")&amp;IF('台帳_記入例'!$I$39=$A31,'台帳_記入例'!$A$39&amp;" ","")&amp;IF('台帳_記入例'!$I$40=$A31,'台帳_記入例'!$A$40&amp;" ","")&amp;IF('台帳_記入例'!$I$41=$A31,'台帳_記入例'!$A$41&amp;" ","")&amp;IF('台帳_記入例'!$I$42=$A31,'台帳_記入例'!$A$42&amp;" ","")&amp;IF('台帳_記入例'!$I$43=$A31,'台帳_記入例'!$A$43&amp;" ","")&amp;IF('台帳_記入例'!$I$44=$A31,'台帳_記入例'!$A$44&amp;" ","")&amp;IF('台帳_記入例'!$I$45=$A31,'台帳_記入例'!$A$45&amp;" ","")&amp;IF('台帳_記入例'!$I$46=$A31,'台帳_記入例'!$A$46&amp;" ","")&amp;IF('台帳_記入例'!$I$47=$A31,'台帳_記入例'!$A$47&amp;" ","")&amp;IF('台帳_記入例'!$I$48=$A31,'台帳_記入例'!$A$48&amp;" ","")&amp;IF('台帳_記入例'!$I$49=$A31,'台帳_記入例'!$A$49&amp;" ","")&amp;IF('台帳_記入例'!$I$50=$A31,'台帳_記入例'!$A$50&amp;" ","")&amp;IF('台帳_記入例'!$I$51=$A31,'台帳_記入例'!$A$51&amp;" ","")&amp;IF('台帳_記入例'!$I$52=$A31,'台帳_記入例'!$A$52&amp;" ","")&amp;IF('台帳_記入例'!$I$53=$A31,'台帳_記入例'!$A$53&amp;" ","")&amp;IF('台帳_記入例'!$I$54=$A31,'台帳_記入例'!$A$54&amp;" ","")&amp;IF('台帳_記入例'!$I$55=$A31,'台帳_記入例'!$A$55&amp;" ",""))</x:f>
      </x:c>
      <x:c r="C31" s="40" t="str">
        <x:f>IF($A31="","",IF('台帳_記入例'!$F$6=$A31,'台帳_記入例'!$A$6&amp;" ","")&amp;IF('台帳_記入例'!$F$7=$A31,'台帳_記入例'!$A$7&amp;" ","")&amp;IF('台帳_記入例'!$F$8=$A31,'台帳_記入例'!$A$8&amp;" ","")&amp;IF('台帳_記入例'!$F$9=$A31,'台帳_記入例'!$A$9&amp;" ","")&amp;IF('台帳_記入例'!$F$10=$A31,'台帳_記入例'!$A$10&amp;" ","")&amp;IF('台帳_記入例'!$F$11=$A31,'台帳_記入例'!$A$11&amp;" ","")&amp;IF('台帳_記入例'!$F$12=$A31,'台帳_記入例'!$A$12&amp;" ","")&amp;IF('台帳_記入例'!$F$13=$A31,'台帳_記入例'!$A$13&amp;" ","")&amp;IF('台帳_記入例'!$F$14=$A31,'台帳_記入例'!$A$14&amp;" ","")&amp;IF('台帳_記入例'!$F$15=$A31,'台帳_記入例'!$A$15&amp;" ","")&amp;IF('台帳_記入例'!$F$16=$A31,'台帳_記入例'!$A$16&amp;" ","")&amp;IF('台帳_記入例'!$F$17=$A31,'台帳_記入例'!$A$17&amp;" ","")&amp;IF('台帳_記入例'!$F$18=$A31,'台帳_記入例'!$A$18&amp;" ","")&amp;IF('台帳_記入例'!$F$19=$A31,'台帳_記入例'!$A$19&amp;" ","")&amp;IF('台帳_記入例'!$F$20=$A31,'台帳_記入例'!$A$20&amp;" ","")&amp;IF('台帳_記入例'!$F$21=$A31,'台帳_記入例'!$A$21&amp;" ","")&amp;IF('台帳_記入例'!$F$22=$A31,'台帳_記入例'!$A$22&amp;" ","")&amp;IF('台帳_記入例'!$F$23=$A31,'台帳_記入例'!$A$23&amp;" ","")&amp;IF('台帳_記入例'!$F$24=$A31,'台帳_記入例'!$A$24&amp;" ","")&amp;IF('台帳_記入例'!$F$25=$A31,'台帳_記入例'!$A$25&amp;" ","")&amp;IF('台帳_記入例'!$F$26=$A31,'台帳_記入例'!$A$26&amp;" ","")&amp;IF('台帳_記入例'!$F$27=$A31,'台帳_記入例'!$A$27&amp;" ","")&amp;IF('台帳_記入例'!$F$28=$A31,'台帳_記入例'!$A$28&amp;" ","")&amp;IF('台帳_記入例'!$F$29=$A31,'台帳_記入例'!$A$29&amp;" ","")&amp;IF('台帳_記入例'!$F$30=$A31,'台帳_記入例'!$A$30&amp;" ","")&amp;IF('台帳_記入例'!$F$31=$A31,'台帳_記入例'!$A$31&amp;" ","")&amp;IF('台帳_記入例'!$F$32=$A31,'台帳_記入例'!$A$32&amp;" ","")&amp;IF('台帳_記入例'!$F$33=$A31,'台帳_記入例'!$A$33&amp;" ","")&amp;IF('台帳_記入例'!$F$34=$A31,'台帳_記入例'!$A$34&amp;" ","")&amp;IF('台帳_記入例'!$F$35=$A31,'台帳_記入例'!$A$35&amp;" ","")&amp;IF('台帳_記入例'!$F$36=$A31,'台帳_記入例'!$A$36&amp;" ","")&amp;IF('台帳_記入例'!$F$37=$A31,'台帳_記入例'!$A$37&amp;" ","")&amp;IF('台帳_記入例'!$F$38=$A31,'台帳_記入例'!$A$38&amp;" ","")&amp;IF('台帳_記入例'!$F$39=$A31,'台帳_記入例'!$A$39&amp;" ","")&amp;IF('台帳_記入例'!$F$40=$A31,'台帳_記入例'!$A$40&amp;" ","")&amp;IF('台帳_記入例'!$F$41=$A31,'台帳_記入例'!$A$41&amp;" ","")&amp;IF('台帳_記入例'!$F$42=$A31,'台帳_記入例'!$A$42&amp;" ","")&amp;IF('台帳_記入例'!$F$43=$A31,'台帳_記入例'!$A$43&amp;" ","")&amp;IF('台帳_記入例'!$F$44=$A31,'台帳_記入例'!$A$44&amp;" ","")&amp;IF('台帳_記入例'!$F$45=$A31,'台帳_記入例'!$A$45&amp;" ","")&amp;IF('台帳_記入例'!$F$46=$A31,'台帳_記入例'!$A$46&amp;" ","")&amp;IF('台帳_記入例'!$F$47=$A31,'台帳_記入例'!$A$47&amp;" ","")&amp;IF('台帳_記入例'!$F$48=$A31,'台帳_記入例'!$A$48&amp;" ","")&amp;IF('台帳_記入例'!$F$49=$A31,'台帳_記入例'!$A$49&amp;" ","")&amp;IF('台帳_記入例'!$F$50=$A31,'台帳_記入例'!$A$50&amp;" ","")&amp;IF('台帳_記入例'!$F$51=$A31,'台帳_記入例'!$A$51&amp;" ","")&amp;IF('台帳_記入例'!$F$52=$A31,'台帳_記入例'!$A$52&amp;" ","")&amp;IF('台帳_記入例'!$F$53=$A31,'台帳_記入例'!$A$53&amp;" ","")&amp;IF('台帳_記入例'!$F$54=$A31,'台帳_記入例'!$A$54&amp;" ","")&amp;IF('台帳_記入例'!$F$55=$A31,'台帳_記入例'!$A$55&amp;" ",""))</x:f>
      </x:c>
      <x:c r="D31" s="40" t="str">
        <x:f>IF($A31="","",IF('台帳_記入例'!$W$6=$A31,'台帳_記入例'!$A$6&amp;" ","")&amp;IF('台帳_記入例'!$W$7=$A31,'台帳_記入例'!$A$7&amp;" ","")&amp;IF('台帳_記入例'!$W$8=$A31,'台帳_記入例'!$A$8&amp;" ","")&amp;IF('台帳_記入例'!$W$9=$A31,'台帳_記入例'!$A$9&amp;" ","")&amp;IF('台帳_記入例'!$W$10=$A31,'台帳_記入例'!$A$10&amp;" ","")&amp;IF('台帳_記入例'!$W$11=$A31,'台帳_記入例'!$A$11&amp;" ","")&amp;IF('台帳_記入例'!$W$12=$A31,'台帳_記入例'!$A$12&amp;" ","")&amp;IF('台帳_記入例'!$W$13=$A31,'台帳_記入例'!$A$13&amp;" ","")&amp;IF('台帳_記入例'!$W$14=$A31,'台帳_記入例'!$A$14&amp;" ","")&amp;IF('台帳_記入例'!$W$15=$A31,'台帳_記入例'!$A$15&amp;" ","")&amp;IF('台帳_記入例'!$W$16=$A31,'台帳_記入例'!$A$16&amp;" ","")&amp;IF('台帳_記入例'!$W$17=$A31,'台帳_記入例'!$A$17&amp;" ","")&amp;IF('台帳_記入例'!$W$18=$A31,'台帳_記入例'!$A$18&amp;" ","")&amp;IF('台帳_記入例'!$W$19=$A31,'台帳_記入例'!$A$19&amp;" ","")&amp;IF('台帳_記入例'!$W$20=$A31,'台帳_記入例'!$A$20&amp;" ","")&amp;IF('台帳_記入例'!$W$21=$A31,'台帳_記入例'!$A$21&amp;" ","")&amp;IF('台帳_記入例'!$W$22=$A31,'台帳_記入例'!$A$22&amp;" ","")&amp;IF('台帳_記入例'!$W$23=$A31,'台帳_記入例'!$A$23&amp;" ","")&amp;IF('台帳_記入例'!$W$24=$A31,'台帳_記入例'!$A$24&amp;" ","")&amp;IF('台帳_記入例'!$W$25=$A31,'台帳_記入例'!$A$25&amp;" ","")&amp;IF('台帳_記入例'!$W$26=$A31,'台帳_記入例'!$A$26&amp;" ","")&amp;IF('台帳_記入例'!$W$27=$A31,'台帳_記入例'!$A$27&amp;" ","")&amp;IF('台帳_記入例'!$W$28=$A31,'台帳_記入例'!$A$28&amp;" ","")&amp;IF('台帳_記入例'!$W$29=$A31,'台帳_記入例'!$A$29&amp;" ","")&amp;IF('台帳_記入例'!$W$30=$A31,'台帳_記入例'!$A$30&amp;" ","")&amp;IF('台帳_記入例'!$W$31=$A31,'台帳_記入例'!$A$31&amp;" ","")&amp;IF('台帳_記入例'!$W$32=$A31,'台帳_記入例'!$A$32&amp;" ","")&amp;IF('台帳_記入例'!$W$33=$A31,'台帳_記入例'!$A$33&amp;" ","")&amp;IF('台帳_記入例'!$W$34=$A31,'台帳_記入例'!$A$34&amp;" ","")&amp;IF('台帳_記入例'!$W$35=$A31,'台帳_記入例'!$A$35&amp;" ","")&amp;IF('台帳_記入例'!$W$36=$A31,'台帳_記入例'!$A$36&amp;" ","")&amp;IF('台帳_記入例'!$W$37=$A31,'台帳_記入例'!$A$37&amp;" ","")&amp;IF('台帳_記入例'!$W$38=$A31,'台帳_記入例'!$A$38&amp;" ","")&amp;IF('台帳_記入例'!$W$39=$A31,'台帳_記入例'!$A$39&amp;" ","")&amp;IF('台帳_記入例'!$W$40=$A31,'台帳_記入例'!$A$40&amp;" ","")&amp;IF('台帳_記入例'!$W$41=$A31,'台帳_記入例'!$A$41&amp;" ","")&amp;IF('台帳_記入例'!$W$42=$A31,'台帳_記入例'!$A$42&amp;" ","")&amp;IF('台帳_記入例'!$W$43=$A31,'台帳_記入例'!$A$43&amp;" ","")&amp;IF('台帳_記入例'!$W$44=$A31,'台帳_記入例'!$A$44&amp;" ","")&amp;IF('台帳_記入例'!$W$45=$A31,'台帳_記入例'!$A$45&amp;" ","")&amp;IF('台帳_記入例'!$W$46=$A31,'台帳_記入例'!$A$46&amp;" ","")&amp;IF('台帳_記入例'!$W$47=$A31,'台帳_記入例'!$A$47&amp;" ","")&amp;IF('台帳_記入例'!$W$48=$A31,'台帳_記入例'!$A$48&amp;" ","")&amp;IF('台帳_記入例'!$W$49=$A31,'台帳_記入例'!$A$49&amp;" ","")&amp;IF('台帳_記入例'!$W$50=$A31,'台帳_記入例'!$A$50&amp;" ","")&amp;IF('台帳_記入例'!$W$51=$A31,'台帳_記入例'!$A$51&amp;" ","")&amp;IF('台帳_記入例'!$W$52=$A31,'台帳_記入例'!$A$52&amp;" ","")&amp;IF('台帳_記入例'!$W$53=$A31,'台帳_記入例'!$A$53&amp;" ","")&amp;IF('台帳_記入例'!$W$54=$A31,'台帳_記入例'!$A$54&amp;" ","")&amp;IF('台帳_記入例'!$W$55=$A31,'台帳_記入例'!$A$55&amp;" ",""))</x:f>
      </x:c>
      <x:c r="E31" s="40" t="str">
        <x:f>IF(A31="","",IF(OR(B31&lt;&gt;"",C31&lt;&gt;"",D31&lt;&gt;""),"台帳で完了状態・担当を確認",""))</x:f>
      </x:c>
    </x:row>
    <x:row r="32" ht="37" customHeight="1">
      <x:c r="A32" s="60" t="n">
        <x:f>IF(MONTH(DATE(YEAR($B$3),MONTH($B$3),27))=MONTH($B$3),DATE(YEAR($B$3),MONTH($B$3),27),"")</x:f>
        <x:v>46292</x:v>
      </x:c>
      <x:c r="B32" s="40" t="str">
        <x:f>IF($A32="","",IF('台帳_記入例'!$I$6=$A32,'台帳_記入例'!$A$6&amp;" ","")&amp;IF('台帳_記入例'!$I$7=$A32,'台帳_記入例'!$A$7&amp;" ","")&amp;IF('台帳_記入例'!$I$8=$A32,'台帳_記入例'!$A$8&amp;" ","")&amp;IF('台帳_記入例'!$I$9=$A32,'台帳_記入例'!$A$9&amp;" ","")&amp;IF('台帳_記入例'!$I$10=$A32,'台帳_記入例'!$A$10&amp;" ","")&amp;IF('台帳_記入例'!$I$11=$A32,'台帳_記入例'!$A$11&amp;" ","")&amp;IF('台帳_記入例'!$I$12=$A32,'台帳_記入例'!$A$12&amp;" ","")&amp;IF('台帳_記入例'!$I$13=$A32,'台帳_記入例'!$A$13&amp;" ","")&amp;IF('台帳_記入例'!$I$14=$A32,'台帳_記入例'!$A$14&amp;" ","")&amp;IF('台帳_記入例'!$I$15=$A32,'台帳_記入例'!$A$15&amp;" ","")&amp;IF('台帳_記入例'!$I$16=$A32,'台帳_記入例'!$A$16&amp;" ","")&amp;IF('台帳_記入例'!$I$17=$A32,'台帳_記入例'!$A$17&amp;" ","")&amp;IF('台帳_記入例'!$I$18=$A32,'台帳_記入例'!$A$18&amp;" ","")&amp;IF('台帳_記入例'!$I$19=$A32,'台帳_記入例'!$A$19&amp;" ","")&amp;IF('台帳_記入例'!$I$20=$A32,'台帳_記入例'!$A$20&amp;" ","")&amp;IF('台帳_記入例'!$I$21=$A32,'台帳_記入例'!$A$21&amp;" ","")&amp;IF('台帳_記入例'!$I$22=$A32,'台帳_記入例'!$A$22&amp;" ","")&amp;IF('台帳_記入例'!$I$23=$A32,'台帳_記入例'!$A$23&amp;" ","")&amp;IF('台帳_記入例'!$I$24=$A32,'台帳_記入例'!$A$24&amp;" ","")&amp;IF('台帳_記入例'!$I$25=$A32,'台帳_記入例'!$A$25&amp;" ","")&amp;IF('台帳_記入例'!$I$26=$A32,'台帳_記入例'!$A$26&amp;" ","")&amp;IF('台帳_記入例'!$I$27=$A32,'台帳_記入例'!$A$27&amp;" ","")&amp;IF('台帳_記入例'!$I$28=$A32,'台帳_記入例'!$A$28&amp;" ","")&amp;IF('台帳_記入例'!$I$29=$A32,'台帳_記入例'!$A$29&amp;" ","")&amp;IF('台帳_記入例'!$I$30=$A32,'台帳_記入例'!$A$30&amp;" ","")&amp;IF('台帳_記入例'!$I$31=$A32,'台帳_記入例'!$A$31&amp;" ","")&amp;IF('台帳_記入例'!$I$32=$A32,'台帳_記入例'!$A$32&amp;" ","")&amp;IF('台帳_記入例'!$I$33=$A32,'台帳_記入例'!$A$33&amp;" ","")&amp;IF('台帳_記入例'!$I$34=$A32,'台帳_記入例'!$A$34&amp;" ","")&amp;IF('台帳_記入例'!$I$35=$A32,'台帳_記入例'!$A$35&amp;" ","")&amp;IF('台帳_記入例'!$I$36=$A32,'台帳_記入例'!$A$36&amp;" ","")&amp;IF('台帳_記入例'!$I$37=$A32,'台帳_記入例'!$A$37&amp;" ","")&amp;IF('台帳_記入例'!$I$38=$A32,'台帳_記入例'!$A$38&amp;" ","")&amp;IF('台帳_記入例'!$I$39=$A32,'台帳_記入例'!$A$39&amp;" ","")&amp;IF('台帳_記入例'!$I$40=$A32,'台帳_記入例'!$A$40&amp;" ","")&amp;IF('台帳_記入例'!$I$41=$A32,'台帳_記入例'!$A$41&amp;" ","")&amp;IF('台帳_記入例'!$I$42=$A32,'台帳_記入例'!$A$42&amp;" ","")&amp;IF('台帳_記入例'!$I$43=$A32,'台帳_記入例'!$A$43&amp;" ","")&amp;IF('台帳_記入例'!$I$44=$A32,'台帳_記入例'!$A$44&amp;" ","")&amp;IF('台帳_記入例'!$I$45=$A32,'台帳_記入例'!$A$45&amp;" ","")&amp;IF('台帳_記入例'!$I$46=$A32,'台帳_記入例'!$A$46&amp;" ","")&amp;IF('台帳_記入例'!$I$47=$A32,'台帳_記入例'!$A$47&amp;" ","")&amp;IF('台帳_記入例'!$I$48=$A32,'台帳_記入例'!$A$48&amp;" ","")&amp;IF('台帳_記入例'!$I$49=$A32,'台帳_記入例'!$A$49&amp;" ","")&amp;IF('台帳_記入例'!$I$50=$A32,'台帳_記入例'!$A$50&amp;" ","")&amp;IF('台帳_記入例'!$I$51=$A32,'台帳_記入例'!$A$51&amp;" ","")&amp;IF('台帳_記入例'!$I$52=$A32,'台帳_記入例'!$A$52&amp;" ","")&amp;IF('台帳_記入例'!$I$53=$A32,'台帳_記入例'!$A$53&amp;" ","")&amp;IF('台帳_記入例'!$I$54=$A32,'台帳_記入例'!$A$54&amp;" ","")&amp;IF('台帳_記入例'!$I$55=$A32,'台帳_記入例'!$A$55&amp;" ",""))</x:f>
      </x:c>
      <x:c r="C32" s="40" t="str">
        <x:f>IF($A32="","",IF('台帳_記入例'!$F$6=$A32,'台帳_記入例'!$A$6&amp;" ","")&amp;IF('台帳_記入例'!$F$7=$A32,'台帳_記入例'!$A$7&amp;" ","")&amp;IF('台帳_記入例'!$F$8=$A32,'台帳_記入例'!$A$8&amp;" ","")&amp;IF('台帳_記入例'!$F$9=$A32,'台帳_記入例'!$A$9&amp;" ","")&amp;IF('台帳_記入例'!$F$10=$A32,'台帳_記入例'!$A$10&amp;" ","")&amp;IF('台帳_記入例'!$F$11=$A32,'台帳_記入例'!$A$11&amp;" ","")&amp;IF('台帳_記入例'!$F$12=$A32,'台帳_記入例'!$A$12&amp;" ","")&amp;IF('台帳_記入例'!$F$13=$A32,'台帳_記入例'!$A$13&amp;" ","")&amp;IF('台帳_記入例'!$F$14=$A32,'台帳_記入例'!$A$14&amp;" ","")&amp;IF('台帳_記入例'!$F$15=$A32,'台帳_記入例'!$A$15&amp;" ","")&amp;IF('台帳_記入例'!$F$16=$A32,'台帳_記入例'!$A$16&amp;" ","")&amp;IF('台帳_記入例'!$F$17=$A32,'台帳_記入例'!$A$17&amp;" ","")&amp;IF('台帳_記入例'!$F$18=$A32,'台帳_記入例'!$A$18&amp;" ","")&amp;IF('台帳_記入例'!$F$19=$A32,'台帳_記入例'!$A$19&amp;" ","")&amp;IF('台帳_記入例'!$F$20=$A32,'台帳_記入例'!$A$20&amp;" ","")&amp;IF('台帳_記入例'!$F$21=$A32,'台帳_記入例'!$A$21&amp;" ","")&amp;IF('台帳_記入例'!$F$22=$A32,'台帳_記入例'!$A$22&amp;" ","")&amp;IF('台帳_記入例'!$F$23=$A32,'台帳_記入例'!$A$23&amp;" ","")&amp;IF('台帳_記入例'!$F$24=$A32,'台帳_記入例'!$A$24&amp;" ","")&amp;IF('台帳_記入例'!$F$25=$A32,'台帳_記入例'!$A$25&amp;" ","")&amp;IF('台帳_記入例'!$F$26=$A32,'台帳_記入例'!$A$26&amp;" ","")&amp;IF('台帳_記入例'!$F$27=$A32,'台帳_記入例'!$A$27&amp;" ","")&amp;IF('台帳_記入例'!$F$28=$A32,'台帳_記入例'!$A$28&amp;" ","")&amp;IF('台帳_記入例'!$F$29=$A32,'台帳_記入例'!$A$29&amp;" ","")&amp;IF('台帳_記入例'!$F$30=$A32,'台帳_記入例'!$A$30&amp;" ","")&amp;IF('台帳_記入例'!$F$31=$A32,'台帳_記入例'!$A$31&amp;" ","")&amp;IF('台帳_記入例'!$F$32=$A32,'台帳_記入例'!$A$32&amp;" ","")&amp;IF('台帳_記入例'!$F$33=$A32,'台帳_記入例'!$A$33&amp;" ","")&amp;IF('台帳_記入例'!$F$34=$A32,'台帳_記入例'!$A$34&amp;" ","")&amp;IF('台帳_記入例'!$F$35=$A32,'台帳_記入例'!$A$35&amp;" ","")&amp;IF('台帳_記入例'!$F$36=$A32,'台帳_記入例'!$A$36&amp;" ","")&amp;IF('台帳_記入例'!$F$37=$A32,'台帳_記入例'!$A$37&amp;" ","")&amp;IF('台帳_記入例'!$F$38=$A32,'台帳_記入例'!$A$38&amp;" ","")&amp;IF('台帳_記入例'!$F$39=$A32,'台帳_記入例'!$A$39&amp;" ","")&amp;IF('台帳_記入例'!$F$40=$A32,'台帳_記入例'!$A$40&amp;" ","")&amp;IF('台帳_記入例'!$F$41=$A32,'台帳_記入例'!$A$41&amp;" ","")&amp;IF('台帳_記入例'!$F$42=$A32,'台帳_記入例'!$A$42&amp;" ","")&amp;IF('台帳_記入例'!$F$43=$A32,'台帳_記入例'!$A$43&amp;" ","")&amp;IF('台帳_記入例'!$F$44=$A32,'台帳_記入例'!$A$44&amp;" ","")&amp;IF('台帳_記入例'!$F$45=$A32,'台帳_記入例'!$A$45&amp;" ","")&amp;IF('台帳_記入例'!$F$46=$A32,'台帳_記入例'!$A$46&amp;" ","")&amp;IF('台帳_記入例'!$F$47=$A32,'台帳_記入例'!$A$47&amp;" ","")&amp;IF('台帳_記入例'!$F$48=$A32,'台帳_記入例'!$A$48&amp;" ","")&amp;IF('台帳_記入例'!$F$49=$A32,'台帳_記入例'!$A$49&amp;" ","")&amp;IF('台帳_記入例'!$F$50=$A32,'台帳_記入例'!$A$50&amp;" ","")&amp;IF('台帳_記入例'!$F$51=$A32,'台帳_記入例'!$A$51&amp;" ","")&amp;IF('台帳_記入例'!$F$52=$A32,'台帳_記入例'!$A$52&amp;" ","")&amp;IF('台帳_記入例'!$F$53=$A32,'台帳_記入例'!$A$53&amp;" ","")&amp;IF('台帳_記入例'!$F$54=$A32,'台帳_記入例'!$A$54&amp;" ","")&amp;IF('台帳_記入例'!$F$55=$A32,'台帳_記入例'!$A$55&amp;" ",""))</x:f>
      </x:c>
      <x:c r="D32" s="40" t="str">
        <x:f>IF($A32="","",IF('台帳_記入例'!$W$6=$A32,'台帳_記入例'!$A$6&amp;" ","")&amp;IF('台帳_記入例'!$W$7=$A32,'台帳_記入例'!$A$7&amp;" ","")&amp;IF('台帳_記入例'!$W$8=$A32,'台帳_記入例'!$A$8&amp;" ","")&amp;IF('台帳_記入例'!$W$9=$A32,'台帳_記入例'!$A$9&amp;" ","")&amp;IF('台帳_記入例'!$W$10=$A32,'台帳_記入例'!$A$10&amp;" ","")&amp;IF('台帳_記入例'!$W$11=$A32,'台帳_記入例'!$A$11&amp;" ","")&amp;IF('台帳_記入例'!$W$12=$A32,'台帳_記入例'!$A$12&amp;" ","")&amp;IF('台帳_記入例'!$W$13=$A32,'台帳_記入例'!$A$13&amp;" ","")&amp;IF('台帳_記入例'!$W$14=$A32,'台帳_記入例'!$A$14&amp;" ","")&amp;IF('台帳_記入例'!$W$15=$A32,'台帳_記入例'!$A$15&amp;" ","")&amp;IF('台帳_記入例'!$W$16=$A32,'台帳_記入例'!$A$16&amp;" ","")&amp;IF('台帳_記入例'!$W$17=$A32,'台帳_記入例'!$A$17&amp;" ","")&amp;IF('台帳_記入例'!$W$18=$A32,'台帳_記入例'!$A$18&amp;" ","")&amp;IF('台帳_記入例'!$W$19=$A32,'台帳_記入例'!$A$19&amp;" ","")&amp;IF('台帳_記入例'!$W$20=$A32,'台帳_記入例'!$A$20&amp;" ","")&amp;IF('台帳_記入例'!$W$21=$A32,'台帳_記入例'!$A$21&amp;" ","")&amp;IF('台帳_記入例'!$W$22=$A32,'台帳_記入例'!$A$22&amp;" ","")&amp;IF('台帳_記入例'!$W$23=$A32,'台帳_記入例'!$A$23&amp;" ","")&amp;IF('台帳_記入例'!$W$24=$A32,'台帳_記入例'!$A$24&amp;" ","")&amp;IF('台帳_記入例'!$W$25=$A32,'台帳_記入例'!$A$25&amp;" ","")&amp;IF('台帳_記入例'!$W$26=$A32,'台帳_記入例'!$A$26&amp;" ","")&amp;IF('台帳_記入例'!$W$27=$A32,'台帳_記入例'!$A$27&amp;" ","")&amp;IF('台帳_記入例'!$W$28=$A32,'台帳_記入例'!$A$28&amp;" ","")&amp;IF('台帳_記入例'!$W$29=$A32,'台帳_記入例'!$A$29&amp;" ","")&amp;IF('台帳_記入例'!$W$30=$A32,'台帳_記入例'!$A$30&amp;" ","")&amp;IF('台帳_記入例'!$W$31=$A32,'台帳_記入例'!$A$31&amp;" ","")&amp;IF('台帳_記入例'!$W$32=$A32,'台帳_記入例'!$A$32&amp;" ","")&amp;IF('台帳_記入例'!$W$33=$A32,'台帳_記入例'!$A$33&amp;" ","")&amp;IF('台帳_記入例'!$W$34=$A32,'台帳_記入例'!$A$34&amp;" ","")&amp;IF('台帳_記入例'!$W$35=$A32,'台帳_記入例'!$A$35&amp;" ","")&amp;IF('台帳_記入例'!$W$36=$A32,'台帳_記入例'!$A$36&amp;" ","")&amp;IF('台帳_記入例'!$W$37=$A32,'台帳_記入例'!$A$37&amp;" ","")&amp;IF('台帳_記入例'!$W$38=$A32,'台帳_記入例'!$A$38&amp;" ","")&amp;IF('台帳_記入例'!$W$39=$A32,'台帳_記入例'!$A$39&amp;" ","")&amp;IF('台帳_記入例'!$W$40=$A32,'台帳_記入例'!$A$40&amp;" ","")&amp;IF('台帳_記入例'!$W$41=$A32,'台帳_記入例'!$A$41&amp;" ","")&amp;IF('台帳_記入例'!$W$42=$A32,'台帳_記入例'!$A$42&amp;" ","")&amp;IF('台帳_記入例'!$W$43=$A32,'台帳_記入例'!$A$43&amp;" ","")&amp;IF('台帳_記入例'!$W$44=$A32,'台帳_記入例'!$A$44&amp;" ","")&amp;IF('台帳_記入例'!$W$45=$A32,'台帳_記入例'!$A$45&amp;" ","")&amp;IF('台帳_記入例'!$W$46=$A32,'台帳_記入例'!$A$46&amp;" ","")&amp;IF('台帳_記入例'!$W$47=$A32,'台帳_記入例'!$A$47&amp;" ","")&amp;IF('台帳_記入例'!$W$48=$A32,'台帳_記入例'!$A$48&amp;" ","")&amp;IF('台帳_記入例'!$W$49=$A32,'台帳_記入例'!$A$49&amp;" ","")&amp;IF('台帳_記入例'!$W$50=$A32,'台帳_記入例'!$A$50&amp;" ","")&amp;IF('台帳_記入例'!$W$51=$A32,'台帳_記入例'!$A$51&amp;" ","")&amp;IF('台帳_記入例'!$W$52=$A32,'台帳_記入例'!$A$52&amp;" ","")&amp;IF('台帳_記入例'!$W$53=$A32,'台帳_記入例'!$A$53&amp;" ","")&amp;IF('台帳_記入例'!$W$54=$A32,'台帳_記入例'!$A$54&amp;" ","")&amp;IF('台帳_記入例'!$W$55=$A32,'台帳_記入例'!$A$55&amp;" ",""))</x:f>
      </x:c>
      <x:c r="E32" s="40" t="str">
        <x:f>IF(A32="","",IF(OR(B32&lt;&gt;"",C32&lt;&gt;"",D32&lt;&gt;""),"台帳で完了状態・担当を確認",""))</x:f>
      </x:c>
    </x:row>
    <x:row r="33" ht="37" customHeight="1">
      <x:c r="A33" s="60" t="n">
        <x:f>IF(MONTH(DATE(YEAR($B$3),MONTH($B$3),28))=MONTH($B$3),DATE(YEAR($B$3),MONTH($B$3),28),"")</x:f>
        <x:v>46293</x:v>
      </x:c>
      <x:c r="B33" s="40" t="str">
        <x:f>IF($A33="","",IF('台帳_記入例'!$I$6=$A33,'台帳_記入例'!$A$6&amp;" ","")&amp;IF('台帳_記入例'!$I$7=$A33,'台帳_記入例'!$A$7&amp;" ","")&amp;IF('台帳_記入例'!$I$8=$A33,'台帳_記入例'!$A$8&amp;" ","")&amp;IF('台帳_記入例'!$I$9=$A33,'台帳_記入例'!$A$9&amp;" ","")&amp;IF('台帳_記入例'!$I$10=$A33,'台帳_記入例'!$A$10&amp;" ","")&amp;IF('台帳_記入例'!$I$11=$A33,'台帳_記入例'!$A$11&amp;" ","")&amp;IF('台帳_記入例'!$I$12=$A33,'台帳_記入例'!$A$12&amp;" ","")&amp;IF('台帳_記入例'!$I$13=$A33,'台帳_記入例'!$A$13&amp;" ","")&amp;IF('台帳_記入例'!$I$14=$A33,'台帳_記入例'!$A$14&amp;" ","")&amp;IF('台帳_記入例'!$I$15=$A33,'台帳_記入例'!$A$15&amp;" ","")&amp;IF('台帳_記入例'!$I$16=$A33,'台帳_記入例'!$A$16&amp;" ","")&amp;IF('台帳_記入例'!$I$17=$A33,'台帳_記入例'!$A$17&amp;" ","")&amp;IF('台帳_記入例'!$I$18=$A33,'台帳_記入例'!$A$18&amp;" ","")&amp;IF('台帳_記入例'!$I$19=$A33,'台帳_記入例'!$A$19&amp;" ","")&amp;IF('台帳_記入例'!$I$20=$A33,'台帳_記入例'!$A$20&amp;" ","")&amp;IF('台帳_記入例'!$I$21=$A33,'台帳_記入例'!$A$21&amp;" ","")&amp;IF('台帳_記入例'!$I$22=$A33,'台帳_記入例'!$A$22&amp;" ","")&amp;IF('台帳_記入例'!$I$23=$A33,'台帳_記入例'!$A$23&amp;" ","")&amp;IF('台帳_記入例'!$I$24=$A33,'台帳_記入例'!$A$24&amp;" ","")&amp;IF('台帳_記入例'!$I$25=$A33,'台帳_記入例'!$A$25&amp;" ","")&amp;IF('台帳_記入例'!$I$26=$A33,'台帳_記入例'!$A$26&amp;" ","")&amp;IF('台帳_記入例'!$I$27=$A33,'台帳_記入例'!$A$27&amp;" ","")&amp;IF('台帳_記入例'!$I$28=$A33,'台帳_記入例'!$A$28&amp;" ","")&amp;IF('台帳_記入例'!$I$29=$A33,'台帳_記入例'!$A$29&amp;" ","")&amp;IF('台帳_記入例'!$I$30=$A33,'台帳_記入例'!$A$30&amp;" ","")&amp;IF('台帳_記入例'!$I$31=$A33,'台帳_記入例'!$A$31&amp;" ","")&amp;IF('台帳_記入例'!$I$32=$A33,'台帳_記入例'!$A$32&amp;" ","")&amp;IF('台帳_記入例'!$I$33=$A33,'台帳_記入例'!$A$33&amp;" ","")&amp;IF('台帳_記入例'!$I$34=$A33,'台帳_記入例'!$A$34&amp;" ","")&amp;IF('台帳_記入例'!$I$35=$A33,'台帳_記入例'!$A$35&amp;" ","")&amp;IF('台帳_記入例'!$I$36=$A33,'台帳_記入例'!$A$36&amp;" ","")&amp;IF('台帳_記入例'!$I$37=$A33,'台帳_記入例'!$A$37&amp;" ","")&amp;IF('台帳_記入例'!$I$38=$A33,'台帳_記入例'!$A$38&amp;" ","")&amp;IF('台帳_記入例'!$I$39=$A33,'台帳_記入例'!$A$39&amp;" ","")&amp;IF('台帳_記入例'!$I$40=$A33,'台帳_記入例'!$A$40&amp;" ","")&amp;IF('台帳_記入例'!$I$41=$A33,'台帳_記入例'!$A$41&amp;" ","")&amp;IF('台帳_記入例'!$I$42=$A33,'台帳_記入例'!$A$42&amp;" ","")&amp;IF('台帳_記入例'!$I$43=$A33,'台帳_記入例'!$A$43&amp;" ","")&amp;IF('台帳_記入例'!$I$44=$A33,'台帳_記入例'!$A$44&amp;" ","")&amp;IF('台帳_記入例'!$I$45=$A33,'台帳_記入例'!$A$45&amp;" ","")&amp;IF('台帳_記入例'!$I$46=$A33,'台帳_記入例'!$A$46&amp;" ","")&amp;IF('台帳_記入例'!$I$47=$A33,'台帳_記入例'!$A$47&amp;" ","")&amp;IF('台帳_記入例'!$I$48=$A33,'台帳_記入例'!$A$48&amp;" ","")&amp;IF('台帳_記入例'!$I$49=$A33,'台帳_記入例'!$A$49&amp;" ","")&amp;IF('台帳_記入例'!$I$50=$A33,'台帳_記入例'!$A$50&amp;" ","")&amp;IF('台帳_記入例'!$I$51=$A33,'台帳_記入例'!$A$51&amp;" ","")&amp;IF('台帳_記入例'!$I$52=$A33,'台帳_記入例'!$A$52&amp;" ","")&amp;IF('台帳_記入例'!$I$53=$A33,'台帳_記入例'!$A$53&amp;" ","")&amp;IF('台帳_記入例'!$I$54=$A33,'台帳_記入例'!$A$54&amp;" ","")&amp;IF('台帳_記入例'!$I$55=$A33,'台帳_記入例'!$A$55&amp;" ",""))</x:f>
      </x:c>
      <x:c r="C33" s="40" t="str">
        <x:f>IF($A33="","",IF('台帳_記入例'!$F$6=$A33,'台帳_記入例'!$A$6&amp;" ","")&amp;IF('台帳_記入例'!$F$7=$A33,'台帳_記入例'!$A$7&amp;" ","")&amp;IF('台帳_記入例'!$F$8=$A33,'台帳_記入例'!$A$8&amp;" ","")&amp;IF('台帳_記入例'!$F$9=$A33,'台帳_記入例'!$A$9&amp;" ","")&amp;IF('台帳_記入例'!$F$10=$A33,'台帳_記入例'!$A$10&amp;" ","")&amp;IF('台帳_記入例'!$F$11=$A33,'台帳_記入例'!$A$11&amp;" ","")&amp;IF('台帳_記入例'!$F$12=$A33,'台帳_記入例'!$A$12&amp;" ","")&amp;IF('台帳_記入例'!$F$13=$A33,'台帳_記入例'!$A$13&amp;" ","")&amp;IF('台帳_記入例'!$F$14=$A33,'台帳_記入例'!$A$14&amp;" ","")&amp;IF('台帳_記入例'!$F$15=$A33,'台帳_記入例'!$A$15&amp;" ","")&amp;IF('台帳_記入例'!$F$16=$A33,'台帳_記入例'!$A$16&amp;" ","")&amp;IF('台帳_記入例'!$F$17=$A33,'台帳_記入例'!$A$17&amp;" ","")&amp;IF('台帳_記入例'!$F$18=$A33,'台帳_記入例'!$A$18&amp;" ","")&amp;IF('台帳_記入例'!$F$19=$A33,'台帳_記入例'!$A$19&amp;" ","")&amp;IF('台帳_記入例'!$F$20=$A33,'台帳_記入例'!$A$20&amp;" ","")&amp;IF('台帳_記入例'!$F$21=$A33,'台帳_記入例'!$A$21&amp;" ","")&amp;IF('台帳_記入例'!$F$22=$A33,'台帳_記入例'!$A$22&amp;" ","")&amp;IF('台帳_記入例'!$F$23=$A33,'台帳_記入例'!$A$23&amp;" ","")&amp;IF('台帳_記入例'!$F$24=$A33,'台帳_記入例'!$A$24&amp;" ","")&amp;IF('台帳_記入例'!$F$25=$A33,'台帳_記入例'!$A$25&amp;" ","")&amp;IF('台帳_記入例'!$F$26=$A33,'台帳_記入例'!$A$26&amp;" ","")&amp;IF('台帳_記入例'!$F$27=$A33,'台帳_記入例'!$A$27&amp;" ","")&amp;IF('台帳_記入例'!$F$28=$A33,'台帳_記入例'!$A$28&amp;" ","")&amp;IF('台帳_記入例'!$F$29=$A33,'台帳_記入例'!$A$29&amp;" ","")&amp;IF('台帳_記入例'!$F$30=$A33,'台帳_記入例'!$A$30&amp;" ","")&amp;IF('台帳_記入例'!$F$31=$A33,'台帳_記入例'!$A$31&amp;" ","")&amp;IF('台帳_記入例'!$F$32=$A33,'台帳_記入例'!$A$32&amp;" ","")&amp;IF('台帳_記入例'!$F$33=$A33,'台帳_記入例'!$A$33&amp;" ","")&amp;IF('台帳_記入例'!$F$34=$A33,'台帳_記入例'!$A$34&amp;" ","")&amp;IF('台帳_記入例'!$F$35=$A33,'台帳_記入例'!$A$35&amp;" ","")&amp;IF('台帳_記入例'!$F$36=$A33,'台帳_記入例'!$A$36&amp;" ","")&amp;IF('台帳_記入例'!$F$37=$A33,'台帳_記入例'!$A$37&amp;" ","")&amp;IF('台帳_記入例'!$F$38=$A33,'台帳_記入例'!$A$38&amp;" ","")&amp;IF('台帳_記入例'!$F$39=$A33,'台帳_記入例'!$A$39&amp;" ","")&amp;IF('台帳_記入例'!$F$40=$A33,'台帳_記入例'!$A$40&amp;" ","")&amp;IF('台帳_記入例'!$F$41=$A33,'台帳_記入例'!$A$41&amp;" ","")&amp;IF('台帳_記入例'!$F$42=$A33,'台帳_記入例'!$A$42&amp;" ","")&amp;IF('台帳_記入例'!$F$43=$A33,'台帳_記入例'!$A$43&amp;" ","")&amp;IF('台帳_記入例'!$F$44=$A33,'台帳_記入例'!$A$44&amp;" ","")&amp;IF('台帳_記入例'!$F$45=$A33,'台帳_記入例'!$A$45&amp;" ","")&amp;IF('台帳_記入例'!$F$46=$A33,'台帳_記入例'!$A$46&amp;" ","")&amp;IF('台帳_記入例'!$F$47=$A33,'台帳_記入例'!$A$47&amp;" ","")&amp;IF('台帳_記入例'!$F$48=$A33,'台帳_記入例'!$A$48&amp;" ","")&amp;IF('台帳_記入例'!$F$49=$A33,'台帳_記入例'!$A$49&amp;" ","")&amp;IF('台帳_記入例'!$F$50=$A33,'台帳_記入例'!$A$50&amp;" ","")&amp;IF('台帳_記入例'!$F$51=$A33,'台帳_記入例'!$A$51&amp;" ","")&amp;IF('台帳_記入例'!$F$52=$A33,'台帳_記入例'!$A$52&amp;" ","")&amp;IF('台帳_記入例'!$F$53=$A33,'台帳_記入例'!$A$53&amp;" ","")&amp;IF('台帳_記入例'!$F$54=$A33,'台帳_記入例'!$A$54&amp;" ","")&amp;IF('台帳_記入例'!$F$55=$A33,'台帳_記入例'!$A$55&amp;" ",""))</x:f>
      </x:c>
      <x:c r="D33" s="40" t="str">
        <x:f>IF($A33="","",IF('台帳_記入例'!$W$6=$A33,'台帳_記入例'!$A$6&amp;" ","")&amp;IF('台帳_記入例'!$W$7=$A33,'台帳_記入例'!$A$7&amp;" ","")&amp;IF('台帳_記入例'!$W$8=$A33,'台帳_記入例'!$A$8&amp;" ","")&amp;IF('台帳_記入例'!$W$9=$A33,'台帳_記入例'!$A$9&amp;" ","")&amp;IF('台帳_記入例'!$W$10=$A33,'台帳_記入例'!$A$10&amp;" ","")&amp;IF('台帳_記入例'!$W$11=$A33,'台帳_記入例'!$A$11&amp;" ","")&amp;IF('台帳_記入例'!$W$12=$A33,'台帳_記入例'!$A$12&amp;" ","")&amp;IF('台帳_記入例'!$W$13=$A33,'台帳_記入例'!$A$13&amp;" ","")&amp;IF('台帳_記入例'!$W$14=$A33,'台帳_記入例'!$A$14&amp;" ","")&amp;IF('台帳_記入例'!$W$15=$A33,'台帳_記入例'!$A$15&amp;" ","")&amp;IF('台帳_記入例'!$W$16=$A33,'台帳_記入例'!$A$16&amp;" ","")&amp;IF('台帳_記入例'!$W$17=$A33,'台帳_記入例'!$A$17&amp;" ","")&amp;IF('台帳_記入例'!$W$18=$A33,'台帳_記入例'!$A$18&amp;" ","")&amp;IF('台帳_記入例'!$W$19=$A33,'台帳_記入例'!$A$19&amp;" ","")&amp;IF('台帳_記入例'!$W$20=$A33,'台帳_記入例'!$A$20&amp;" ","")&amp;IF('台帳_記入例'!$W$21=$A33,'台帳_記入例'!$A$21&amp;" ","")&amp;IF('台帳_記入例'!$W$22=$A33,'台帳_記入例'!$A$22&amp;" ","")&amp;IF('台帳_記入例'!$W$23=$A33,'台帳_記入例'!$A$23&amp;" ","")&amp;IF('台帳_記入例'!$W$24=$A33,'台帳_記入例'!$A$24&amp;" ","")&amp;IF('台帳_記入例'!$W$25=$A33,'台帳_記入例'!$A$25&amp;" ","")&amp;IF('台帳_記入例'!$W$26=$A33,'台帳_記入例'!$A$26&amp;" ","")&amp;IF('台帳_記入例'!$W$27=$A33,'台帳_記入例'!$A$27&amp;" ","")&amp;IF('台帳_記入例'!$W$28=$A33,'台帳_記入例'!$A$28&amp;" ","")&amp;IF('台帳_記入例'!$W$29=$A33,'台帳_記入例'!$A$29&amp;" ","")&amp;IF('台帳_記入例'!$W$30=$A33,'台帳_記入例'!$A$30&amp;" ","")&amp;IF('台帳_記入例'!$W$31=$A33,'台帳_記入例'!$A$31&amp;" ","")&amp;IF('台帳_記入例'!$W$32=$A33,'台帳_記入例'!$A$32&amp;" ","")&amp;IF('台帳_記入例'!$W$33=$A33,'台帳_記入例'!$A$33&amp;" ","")&amp;IF('台帳_記入例'!$W$34=$A33,'台帳_記入例'!$A$34&amp;" ","")&amp;IF('台帳_記入例'!$W$35=$A33,'台帳_記入例'!$A$35&amp;" ","")&amp;IF('台帳_記入例'!$W$36=$A33,'台帳_記入例'!$A$36&amp;" ","")&amp;IF('台帳_記入例'!$W$37=$A33,'台帳_記入例'!$A$37&amp;" ","")&amp;IF('台帳_記入例'!$W$38=$A33,'台帳_記入例'!$A$38&amp;" ","")&amp;IF('台帳_記入例'!$W$39=$A33,'台帳_記入例'!$A$39&amp;" ","")&amp;IF('台帳_記入例'!$W$40=$A33,'台帳_記入例'!$A$40&amp;" ","")&amp;IF('台帳_記入例'!$W$41=$A33,'台帳_記入例'!$A$41&amp;" ","")&amp;IF('台帳_記入例'!$W$42=$A33,'台帳_記入例'!$A$42&amp;" ","")&amp;IF('台帳_記入例'!$W$43=$A33,'台帳_記入例'!$A$43&amp;" ","")&amp;IF('台帳_記入例'!$W$44=$A33,'台帳_記入例'!$A$44&amp;" ","")&amp;IF('台帳_記入例'!$W$45=$A33,'台帳_記入例'!$A$45&amp;" ","")&amp;IF('台帳_記入例'!$W$46=$A33,'台帳_記入例'!$A$46&amp;" ","")&amp;IF('台帳_記入例'!$W$47=$A33,'台帳_記入例'!$A$47&amp;" ","")&amp;IF('台帳_記入例'!$W$48=$A33,'台帳_記入例'!$A$48&amp;" ","")&amp;IF('台帳_記入例'!$W$49=$A33,'台帳_記入例'!$A$49&amp;" ","")&amp;IF('台帳_記入例'!$W$50=$A33,'台帳_記入例'!$A$50&amp;" ","")&amp;IF('台帳_記入例'!$W$51=$A33,'台帳_記入例'!$A$51&amp;" ","")&amp;IF('台帳_記入例'!$W$52=$A33,'台帳_記入例'!$A$52&amp;" ","")&amp;IF('台帳_記入例'!$W$53=$A33,'台帳_記入例'!$A$53&amp;" ","")&amp;IF('台帳_記入例'!$W$54=$A33,'台帳_記入例'!$A$54&amp;" ","")&amp;IF('台帳_記入例'!$W$55=$A33,'台帳_記入例'!$A$55&amp;" ",""))</x:f>
      </x:c>
      <x:c r="E33" s="40" t="str">
        <x:f>IF(A33="","",IF(OR(B33&lt;&gt;"",C33&lt;&gt;"",D33&lt;&gt;""),"台帳で完了状態・担当を確認",""))</x:f>
      </x:c>
    </x:row>
    <x:row r="34" ht="37" customHeight="1">
      <x:c r="A34" s="60" t="n">
        <x:f>IF(MONTH(DATE(YEAR($B$3),MONTH($B$3),29))=MONTH($B$3),DATE(YEAR($B$3),MONTH($B$3),29),"")</x:f>
        <x:v>46294</x:v>
      </x:c>
      <x:c r="B34" s="40" t="str">
        <x:f>IF($A34="","",IF('台帳_記入例'!$I$6=$A34,'台帳_記入例'!$A$6&amp;" ","")&amp;IF('台帳_記入例'!$I$7=$A34,'台帳_記入例'!$A$7&amp;" ","")&amp;IF('台帳_記入例'!$I$8=$A34,'台帳_記入例'!$A$8&amp;" ","")&amp;IF('台帳_記入例'!$I$9=$A34,'台帳_記入例'!$A$9&amp;" ","")&amp;IF('台帳_記入例'!$I$10=$A34,'台帳_記入例'!$A$10&amp;" ","")&amp;IF('台帳_記入例'!$I$11=$A34,'台帳_記入例'!$A$11&amp;" ","")&amp;IF('台帳_記入例'!$I$12=$A34,'台帳_記入例'!$A$12&amp;" ","")&amp;IF('台帳_記入例'!$I$13=$A34,'台帳_記入例'!$A$13&amp;" ","")&amp;IF('台帳_記入例'!$I$14=$A34,'台帳_記入例'!$A$14&amp;" ","")&amp;IF('台帳_記入例'!$I$15=$A34,'台帳_記入例'!$A$15&amp;" ","")&amp;IF('台帳_記入例'!$I$16=$A34,'台帳_記入例'!$A$16&amp;" ","")&amp;IF('台帳_記入例'!$I$17=$A34,'台帳_記入例'!$A$17&amp;" ","")&amp;IF('台帳_記入例'!$I$18=$A34,'台帳_記入例'!$A$18&amp;" ","")&amp;IF('台帳_記入例'!$I$19=$A34,'台帳_記入例'!$A$19&amp;" ","")&amp;IF('台帳_記入例'!$I$20=$A34,'台帳_記入例'!$A$20&amp;" ","")&amp;IF('台帳_記入例'!$I$21=$A34,'台帳_記入例'!$A$21&amp;" ","")&amp;IF('台帳_記入例'!$I$22=$A34,'台帳_記入例'!$A$22&amp;" ","")&amp;IF('台帳_記入例'!$I$23=$A34,'台帳_記入例'!$A$23&amp;" ","")&amp;IF('台帳_記入例'!$I$24=$A34,'台帳_記入例'!$A$24&amp;" ","")&amp;IF('台帳_記入例'!$I$25=$A34,'台帳_記入例'!$A$25&amp;" ","")&amp;IF('台帳_記入例'!$I$26=$A34,'台帳_記入例'!$A$26&amp;" ","")&amp;IF('台帳_記入例'!$I$27=$A34,'台帳_記入例'!$A$27&amp;" ","")&amp;IF('台帳_記入例'!$I$28=$A34,'台帳_記入例'!$A$28&amp;" ","")&amp;IF('台帳_記入例'!$I$29=$A34,'台帳_記入例'!$A$29&amp;" ","")&amp;IF('台帳_記入例'!$I$30=$A34,'台帳_記入例'!$A$30&amp;" ","")&amp;IF('台帳_記入例'!$I$31=$A34,'台帳_記入例'!$A$31&amp;" ","")&amp;IF('台帳_記入例'!$I$32=$A34,'台帳_記入例'!$A$32&amp;" ","")&amp;IF('台帳_記入例'!$I$33=$A34,'台帳_記入例'!$A$33&amp;" ","")&amp;IF('台帳_記入例'!$I$34=$A34,'台帳_記入例'!$A$34&amp;" ","")&amp;IF('台帳_記入例'!$I$35=$A34,'台帳_記入例'!$A$35&amp;" ","")&amp;IF('台帳_記入例'!$I$36=$A34,'台帳_記入例'!$A$36&amp;" ","")&amp;IF('台帳_記入例'!$I$37=$A34,'台帳_記入例'!$A$37&amp;" ","")&amp;IF('台帳_記入例'!$I$38=$A34,'台帳_記入例'!$A$38&amp;" ","")&amp;IF('台帳_記入例'!$I$39=$A34,'台帳_記入例'!$A$39&amp;" ","")&amp;IF('台帳_記入例'!$I$40=$A34,'台帳_記入例'!$A$40&amp;" ","")&amp;IF('台帳_記入例'!$I$41=$A34,'台帳_記入例'!$A$41&amp;" ","")&amp;IF('台帳_記入例'!$I$42=$A34,'台帳_記入例'!$A$42&amp;" ","")&amp;IF('台帳_記入例'!$I$43=$A34,'台帳_記入例'!$A$43&amp;" ","")&amp;IF('台帳_記入例'!$I$44=$A34,'台帳_記入例'!$A$44&amp;" ","")&amp;IF('台帳_記入例'!$I$45=$A34,'台帳_記入例'!$A$45&amp;" ","")&amp;IF('台帳_記入例'!$I$46=$A34,'台帳_記入例'!$A$46&amp;" ","")&amp;IF('台帳_記入例'!$I$47=$A34,'台帳_記入例'!$A$47&amp;" ","")&amp;IF('台帳_記入例'!$I$48=$A34,'台帳_記入例'!$A$48&amp;" ","")&amp;IF('台帳_記入例'!$I$49=$A34,'台帳_記入例'!$A$49&amp;" ","")&amp;IF('台帳_記入例'!$I$50=$A34,'台帳_記入例'!$A$50&amp;" ","")&amp;IF('台帳_記入例'!$I$51=$A34,'台帳_記入例'!$A$51&amp;" ","")&amp;IF('台帳_記入例'!$I$52=$A34,'台帳_記入例'!$A$52&amp;" ","")&amp;IF('台帳_記入例'!$I$53=$A34,'台帳_記入例'!$A$53&amp;" ","")&amp;IF('台帳_記入例'!$I$54=$A34,'台帳_記入例'!$A$54&amp;" ","")&amp;IF('台帳_記入例'!$I$55=$A34,'台帳_記入例'!$A$55&amp;" ",""))</x:f>
      </x:c>
      <x:c r="C34" s="40" t="str">
        <x:f>IF($A34="","",IF('台帳_記入例'!$F$6=$A34,'台帳_記入例'!$A$6&amp;" ","")&amp;IF('台帳_記入例'!$F$7=$A34,'台帳_記入例'!$A$7&amp;" ","")&amp;IF('台帳_記入例'!$F$8=$A34,'台帳_記入例'!$A$8&amp;" ","")&amp;IF('台帳_記入例'!$F$9=$A34,'台帳_記入例'!$A$9&amp;" ","")&amp;IF('台帳_記入例'!$F$10=$A34,'台帳_記入例'!$A$10&amp;" ","")&amp;IF('台帳_記入例'!$F$11=$A34,'台帳_記入例'!$A$11&amp;" ","")&amp;IF('台帳_記入例'!$F$12=$A34,'台帳_記入例'!$A$12&amp;" ","")&amp;IF('台帳_記入例'!$F$13=$A34,'台帳_記入例'!$A$13&amp;" ","")&amp;IF('台帳_記入例'!$F$14=$A34,'台帳_記入例'!$A$14&amp;" ","")&amp;IF('台帳_記入例'!$F$15=$A34,'台帳_記入例'!$A$15&amp;" ","")&amp;IF('台帳_記入例'!$F$16=$A34,'台帳_記入例'!$A$16&amp;" ","")&amp;IF('台帳_記入例'!$F$17=$A34,'台帳_記入例'!$A$17&amp;" ","")&amp;IF('台帳_記入例'!$F$18=$A34,'台帳_記入例'!$A$18&amp;" ","")&amp;IF('台帳_記入例'!$F$19=$A34,'台帳_記入例'!$A$19&amp;" ","")&amp;IF('台帳_記入例'!$F$20=$A34,'台帳_記入例'!$A$20&amp;" ","")&amp;IF('台帳_記入例'!$F$21=$A34,'台帳_記入例'!$A$21&amp;" ","")&amp;IF('台帳_記入例'!$F$22=$A34,'台帳_記入例'!$A$22&amp;" ","")&amp;IF('台帳_記入例'!$F$23=$A34,'台帳_記入例'!$A$23&amp;" ","")&amp;IF('台帳_記入例'!$F$24=$A34,'台帳_記入例'!$A$24&amp;" ","")&amp;IF('台帳_記入例'!$F$25=$A34,'台帳_記入例'!$A$25&amp;" ","")&amp;IF('台帳_記入例'!$F$26=$A34,'台帳_記入例'!$A$26&amp;" ","")&amp;IF('台帳_記入例'!$F$27=$A34,'台帳_記入例'!$A$27&amp;" ","")&amp;IF('台帳_記入例'!$F$28=$A34,'台帳_記入例'!$A$28&amp;" ","")&amp;IF('台帳_記入例'!$F$29=$A34,'台帳_記入例'!$A$29&amp;" ","")&amp;IF('台帳_記入例'!$F$30=$A34,'台帳_記入例'!$A$30&amp;" ","")&amp;IF('台帳_記入例'!$F$31=$A34,'台帳_記入例'!$A$31&amp;" ","")&amp;IF('台帳_記入例'!$F$32=$A34,'台帳_記入例'!$A$32&amp;" ","")&amp;IF('台帳_記入例'!$F$33=$A34,'台帳_記入例'!$A$33&amp;" ","")&amp;IF('台帳_記入例'!$F$34=$A34,'台帳_記入例'!$A$34&amp;" ","")&amp;IF('台帳_記入例'!$F$35=$A34,'台帳_記入例'!$A$35&amp;" ","")&amp;IF('台帳_記入例'!$F$36=$A34,'台帳_記入例'!$A$36&amp;" ","")&amp;IF('台帳_記入例'!$F$37=$A34,'台帳_記入例'!$A$37&amp;" ","")&amp;IF('台帳_記入例'!$F$38=$A34,'台帳_記入例'!$A$38&amp;" ","")&amp;IF('台帳_記入例'!$F$39=$A34,'台帳_記入例'!$A$39&amp;" ","")&amp;IF('台帳_記入例'!$F$40=$A34,'台帳_記入例'!$A$40&amp;" ","")&amp;IF('台帳_記入例'!$F$41=$A34,'台帳_記入例'!$A$41&amp;" ","")&amp;IF('台帳_記入例'!$F$42=$A34,'台帳_記入例'!$A$42&amp;" ","")&amp;IF('台帳_記入例'!$F$43=$A34,'台帳_記入例'!$A$43&amp;" ","")&amp;IF('台帳_記入例'!$F$44=$A34,'台帳_記入例'!$A$44&amp;" ","")&amp;IF('台帳_記入例'!$F$45=$A34,'台帳_記入例'!$A$45&amp;" ","")&amp;IF('台帳_記入例'!$F$46=$A34,'台帳_記入例'!$A$46&amp;" ","")&amp;IF('台帳_記入例'!$F$47=$A34,'台帳_記入例'!$A$47&amp;" ","")&amp;IF('台帳_記入例'!$F$48=$A34,'台帳_記入例'!$A$48&amp;" ","")&amp;IF('台帳_記入例'!$F$49=$A34,'台帳_記入例'!$A$49&amp;" ","")&amp;IF('台帳_記入例'!$F$50=$A34,'台帳_記入例'!$A$50&amp;" ","")&amp;IF('台帳_記入例'!$F$51=$A34,'台帳_記入例'!$A$51&amp;" ","")&amp;IF('台帳_記入例'!$F$52=$A34,'台帳_記入例'!$A$52&amp;" ","")&amp;IF('台帳_記入例'!$F$53=$A34,'台帳_記入例'!$A$53&amp;" ","")&amp;IF('台帳_記入例'!$F$54=$A34,'台帳_記入例'!$A$54&amp;" ","")&amp;IF('台帳_記入例'!$F$55=$A34,'台帳_記入例'!$A$55&amp;" ",""))</x:f>
      </x:c>
      <x:c r="D34" s="40" t="str">
        <x:f>IF($A34="","",IF('台帳_記入例'!$W$6=$A34,'台帳_記入例'!$A$6&amp;" ","")&amp;IF('台帳_記入例'!$W$7=$A34,'台帳_記入例'!$A$7&amp;" ","")&amp;IF('台帳_記入例'!$W$8=$A34,'台帳_記入例'!$A$8&amp;" ","")&amp;IF('台帳_記入例'!$W$9=$A34,'台帳_記入例'!$A$9&amp;" ","")&amp;IF('台帳_記入例'!$W$10=$A34,'台帳_記入例'!$A$10&amp;" ","")&amp;IF('台帳_記入例'!$W$11=$A34,'台帳_記入例'!$A$11&amp;" ","")&amp;IF('台帳_記入例'!$W$12=$A34,'台帳_記入例'!$A$12&amp;" ","")&amp;IF('台帳_記入例'!$W$13=$A34,'台帳_記入例'!$A$13&amp;" ","")&amp;IF('台帳_記入例'!$W$14=$A34,'台帳_記入例'!$A$14&amp;" ","")&amp;IF('台帳_記入例'!$W$15=$A34,'台帳_記入例'!$A$15&amp;" ","")&amp;IF('台帳_記入例'!$W$16=$A34,'台帳_記入例'!$A$16&amp;" ","")&amp;IF('台帳_記入例'!$W$17=$A34,'台帳_記入例'!$A$17&amp;" ","")&amp;IF('台帳_記入例'!$W$18=$A34,'台帳_記入例'!$A$18&amp;" ","")&amp;IF('台帳_記入例'!$W$19=$A34,'台帳_記入例'!$A$19&amp;" ","")&amp;IF('台帳_記入例'!$W$20=$A34,'台帳_記入例'!$A$20&amp;" ","")&amp;IF('台帳_記入例'!$W$21=$A34,'台帳_記入例'!$A$21&amp;" ","")&amp;IF('台帳_記入例'!$W$22=$A34,'台帳_記入例'!$A$22&amp;" ","")&amp;IF('台帳_記入例'!$W$23=$A34,'台帳_記入例'!$A$23&amp;" ","")&amp;IF('台帳_記入例'!$W$24=$A34,'台帳_記入例'!$A$24&amp;" ","")&amp;IF('台帳_記入例'!$W$25=$A34,'台帳_記入例'!$A$25&amp;" ","")&amp;IF('台帳_記入例'!$W$26=$A34,'台帳_記入例'!$A$26&amp;" ","")&amp;IF('台帳_記入例'!$W$27=$A34,'台帳_記入例'!$A$27&amp;" ","")&amp;IF('台帳_記入例'!$W$28=$A34,'台帳_記入例'!$A$28&amp;" ","")&amp;IF('台帳_記入例'!$W$29=$A34,'台帳_記入例'!$A$29&amp;" ","")&amp;IF('台帳_記入例'!$W$30=$A34,'台帳_記入例'!$A$30&amp;" ","")&amp;IF('台帳_記入例'!$W$31=$A34,'台帳_記入例'!$A$31&amp;" ","")&amp;IF('台帳_記入例'!$W$32=$A34,'台帳_記入例'!$A$32&amp;" ","")&amp;IF('台帳_記入例'!$W$33=$A34,'台帳_記入例'!$A$33&amp;" ","")&amp;IF('台帳_記入例'!$W$34=$A34,'台帳_記入例'!$A$34&amp;" ","")&amp;IF('台帳_記入例'!$W$35=$A34,'台帳_記入例'!$A$35&amp;" ","")&amp;IF('台帳_記入例'!$W$36=$A34,'台帳_記入例'!$A$36&amp;" ","")&amp;IF('台帳_記入例'!$W$37=$A34,'台帳_記入例'!$A$37&amp;" ","")&amp;IF('台帳_記入例'!$W$38=$A34,'台帳_記入例'!$A$38&amp;" ","")&amp;IF('台帳_記入例'!$W$39=$A34,'台帳_記入例'!$A$39&amp;" ","")&amp;IF('台帳_記入例'!$W$40=$A34,'台帳_記入例'!$A$40&amp;" ","")&amp;IF('台帳_記入例'!$W$41=$A34,'台帳_記入例'!$A$41&amp;" ","")&amp;IF('台帳_記入例'!$W$42=$A34,'台帳_記入例'!$A$42&amp;" ","")&amp;IF('台帳_記入例'!$W$43=$A34,'台帳_記入例'!$A$43&amp;" ","")&amp;IF('台帳_記入例'!$W$44=$A34,'台帳_記入例'!$A$44&amp;" ","")&amp;IF('台帳_記入例'!$W$45=$A34,'台帳_記入例'!$A$45&amp;" ","")&amp;IF('台帳_記入例'!$W$46=$A34,'台帳_記入例'!$A$46&amp;" ","")&amp;IF('台帳_記入例'!$W$47=$A34,'台帳_記入例'!$A$47&amp;" ","")&amp;IF('台帳_記入例'!$W$48=$A34,'台帳_記入例'!$A$48&amp;" ","")&amp;IF('台帳_記入例'!$W$49=$A34,'台帳_記入例'!$A$49&amp;" ","")&amp;IF('台帳_記入例'!$W$50=$A34,'台帳_記入例'!$A$50&amp;" ","")&amp;IF('台帳_記入例'!$W$51=$A34,'台帳_記入例'!$A$51&amp;" ","")&amp;IF('台帳_記入例'!$W$52=$A34,'台帳_記入例'!$A$52&amp;" ","")&amp;IF('台帳_記入例'!$W$53=$A34,'台帳_記入例'!$A$53&amp;" ","")&amp;IF('台帳_記入例'!$W$54=$A34,'台帳_記入例'!$A$54&amp;" ","")&amp;IF('台帳_記入例'!$W$55=$A34,'台帳_記入例'!$A$55&amp;" ",""))</x:f>
      </x:c>
      <x:c r="E34" s="40" t="str">
        <x:f>IF(A34="","",IF(OR(B34&lt;&gt;"",C34&lt;&gt;"",D34&lt;&gt;""),"台帳で完了状態・担当を確認",""))</x:f>
      </x:c>
    </x:row>
    <x:row r="35" ht="37" customHeight="1">
      <x:c r="A35" s="60" t="n">
        <x:f>IF(MONTH(DATE(YEAR($B$3),MONTH($B$3),30))=MONTH($B$3),DATE(YEAR($B$3),MONTH($B$3),30),"")</x:f>
        <x:v>46295</x:v>
      </x:c>
      <x:c r="B35" s="40" t="str">
        <x:f>IF($A35="","",IF('台帳_記入例'!$I$6=$A35,'台帳_記入例'!$A$6&amp;" ","")&amp;IF('台帳_記入例'!$I$7=$A35,'台帳_記入例'!$A$7&amp;" ","")&amp;IF('台帳_記入例'!$I$8=$A35,'台帳_記入例'!$A$8&amp;" ","")&amp;IF('台帳_記入例'!$I$9=$A35,'台帳_記入例'!$A$9&amp;" ","")&amp;IF('台帳_記入例'!$I$10=$A35,'台帳_記入例'!$A$10&amp;" ","")&amp;IF('台帳_記入例'!$I$11=$A35,'台帳_記入例'!$A$11&amp;" ","")&amp;IF('台帳_記入例'!$I$12=$A35,'台帳_記入例'!$A$12&amp;" ","")&amp;IF('台帳_記入例'!$I$13=$A35,'台帳_記入例'!$A$13&amp;" ","")&amp;IF('台帳_記入例'!$I$14=$A35,'台帳_記入例'!$A$14&amp;" ","")&amp;IF('台帳_記入例'!$I$15=$A35,'台帳_記入例'!$A$15&amp;" ","")&amp;IF('台帳_記入例'!$I$16=$A35,'台帳_記入例'!$A$16&amp;" ","")&amp;IF('台帳_記入例'!$I$17=$A35,'台帳_記入例'!$A$17&amp;" ","")&amp;IF('台帳_記入例'!$I$18=$A35,'台帳_記入例'!$A$18&amp;" ","")&amp;IF('台帳_記入例'!$I$19=$A35,'台帳_記入例'!$A$19&amp;" ","")&amp;IF('台帳_記入例'!$I$20=$A35,'台帳_記入例'!$A$20&amp;" ","")&amp;IF('台帳_記入例'!$I$21=$A35,'台帳_記入例'!$A$21&amp;" ","")&amp;IF('台帳_記入例'!$I$22=$A35,'台帳_記入例'!$A$22&amp;" ","")&amp;IF('台帳_記入例'!$I$23=$A35,'台帳_記入例'!$A$23&amp;" ","")&amp;IF('台帳_記入例'!$I$24=$A35,'台帳_記入例'!$A$24&amp;" ","")&amp;IF('台帳_記入例'!$I$25=$A35,'台帳_記入例'!$A$25&amp;" ","")&amp;IF('台帳_記入例'!$I$26=$A35,'台帳_記入例'!$A$26&amp;" ","")&amp;IF('台帳_記入例'!$I$27=$A35,'台帳_記入例'!$A$27&amp;" ","")&amp;IF('台帳_記入例'!$I$28=$A35,'台帳_記入例'!$A$28&amp;" ","")&amp;IF('台帳_記入例'!$I$29=$A35,'台帳_記入例'!$A$29&amp;" ","")&amp;IF('台帳_記入例'!$I$30=$A35,'台帳_記入例'!$A$30&amp;" ","")&amp;IF('台帳_記入例'!$I$31=$A35,'台帳_記入例'!$A$31&amp;" ","")&amp;IF('台帳_記入例'!$I$32=$A35,'台帳_記入例'!$A$32&amp;" ","")&amp;IF('台帳_記入例'!$I$33=$A35,'台帳_記入例'!$A$33&amp;" ","")&amp;IF('台帳_記入例'!$I$34=$A35,'台帳_記入例'!$A$34&amp;" ","")&amp;IF('台帳_記入例'!$I$35=$A35,'台帳_記入例'!$A$35&amp;" ","")&amp;IF('台帳_記入例'!$I$36=$A35,'台帳_記入例'!$A$36&amp;" ","")&amp;IF('台帳_記入例'!$I$37=$A35,'台帳_記入例'!$A$37&amp;" ","")&amp;IF('台帳_記入例'!$I$38=$A35,'台帳_記入例'!$A$38&amp;" ","")&amp;IF('台帳_記入例'!$I$39=$A35,'台帳_記入例'!$A$39&amp;" ","")&amp;IF('台帳_記入例'!$I$40=$A35,'台帳_記入例'!$A$40&amp;" ","")&amp;IF('台帳_記入例'!$I$41=$A35,'台帳_記入例'!$A$41&amp;" ","")&amp;IF('台帳_記入例'!$I$42=$A35,'台帳_記入例'!$A$42&amp;" ","")&amp;IF('台帳_記入例'!$I$43=$A35,'台帳_記入例'!$A$43&amp;" ","")&amp;IF('台帳_記入例'!$I$44=$A35,'台帳_記入例'!$A$44&amp;" ","")&amp;IF('台帳_記入例'!$I$45=$A35,'台帳_記入例'!$A$45&amp;" ","")&amp;IF('台帳_記入例'!$I$46=$A35,'台帳_記入例'!$A$46&amp;" ","")&amp;IF('台帳_記入例'!$I$47=$A35,'台帳_記入例'!$A$47&amp;" ","")&amp;IF('台帳_記入例'!$I$48=$A35,'台帳_記入例'!$A$48&amp;" ","")&amp;IF('台帳_記入例'!$I$49=$A35,'台帳_記入例'!$A$49&amp;" ","")&amp;IF('台帳_記入例'!$I$50=$A35,'台帳_記入例'!$A$50&amp;" ","")&amp;IF('台帳_記入例'!$I$51=$A35,'台帳_記入例'!$A$51&amp;" ","")&amp;IF('台帳_記入例'!$I$52=$A35,'台帳_記入例'!$A$52&amp;" ","")&amp;IF('台帳_記入例'!$I$53=$A35,'台帳_記入例'!$A$53&amp;" ","")&amp;IF('台帳_記入例'!$I$54=$A35,'台帳_記入例'!$A$54&amp;" ","")&amp;IF('台帳_記入例'!$I$55=$A35,'台帳_記入例'!$A$55&amp;" ",""))</x:f>
      </x:c>
      <x:c r="C35" s="40" t="str">
        <x:f>IF($A35="","",IF('台帳_記入例'!$F$6=$A35,'台帳_記入例'!$A$6&amp;" ","")&amp;IF('台帳_記入例'!$F$7=$A35,'台帳_記入例'!$A$7&amp;" ","")&amp;IF('台帳_記入例'!$F$8=$A35,'台帳_記入例'!$A$8&amp;" ","")&amp;IF('台帳_記入例'!$F$9=$A35,'台帳_記入例'!$A$9&amp;" ","")&amp;IF('台帳_記入例'!$F$10=$A35,'台帳_記入例'!$A$10&amp;" ","")&amp;IF('台帳_記入例'!$F$11=$A35,'台帳_記入例'!$A$11&amp;" ","")&amp;IF('台帳_記入例'!$F$12=$A35,'台帳_記入例'!$A$12&amp;" ","")&amp;IF('台帳_記入例'!$F$13=$A35,'台帳_記入例'!$A$13&amp;" ","")&amp;IF('台帳_記入例'!$F$14=$A35,'台帳_記入例'!$A$14&amp;" ","")&amp;IF('台帳_記入例'!$F$15=$A35,'台帳_記入例'!$A$15&amp;" ","")&amp;IF('台帳_記入例'!$F$16=$A35,'台帳_記入例'!$A$16&amp;" ","")&amp;IF('台帳_記入例'!$F$17=$A35,'台帳_記入例'!$A$17&amp;" ","")&amp;IF('台帳_記入例'!$F$18=$A35,'台帳_記入例'!$A$18&amp;" ","")&amp;IF('台帳_記入例'!$F$19=$A35,'台帳_記入例'!$A$19&amp;" ","")&amp;IF('台帳_記入例'!$F$20=$A35,'台帳_記入例'!$A$20&amp;" ","")&amp;IF('台帳_記入例'!$F$21=$A35,'台帳_記入例'!$A$21&amp;" ","")&amp;IF('台帳_記入例'!$F$22=$A35,'台帳_記入例'!$A$22&amp;" ","")&amp;IF('台帳_記入例'!$F$23=$A35,'台帳_記入例'!$A$23&amp;" ","")&amp;IF('台帳_記入例'!$F$24=$A35,'台帳_記入例'!$A$24&amp;" ","")&amp;IF('台帳_記入例'!$F$25=$A35,'台帳_記入例'!$A$25&amp;" ","")&amp;IF('台帳_記入例'!$F$26=$A35,'台帳_記入例'!$A$26&amp;" ","")&amp;IF('台帳_記入例'!$F$27=$A35,'台帳_記入例'!$A$27&amp;" ","")&amp;IF('台帳_記入例'!$F$28=$A35,'台帳_記入例'!$A$28&amp;" ","")&amp;IF('台帳_記入例'!$F$29=$A35,'台帳_記入例'!$A$29&amp;" ","")&amp;IF('台帳_記入例'!$F$30=$A35,'台帳_記入例'!$A$30&amp;" ","")&amp;IF('台帳_記入例'!$F$31=$A35,'台帳_記入例'!$A$31&amp;" ","")&amp;IF('台帳_記入例'!$F$32=$A35,'台帳_記入例'!$A$32&amp;" ","")&amp;IF('台帳_記入例'!$F$33=$A35,'台帳_記入例'!$A$33&amp;" ","")&amp;IF('台帳_記入例'!$F$34=$A35,'台帳_記入例'!$A$34&amp;" ","")&amp;IF('台帳_記入例'!$F$35=$A35,'台帳_記入例'!$A$35&amp;" ","")&amp;IF('台帳_記入例'!$F$36=$A35,'台帳_記入例'!$A$36&amp;" ","")&amp;IF('台帳_記入例'!$F$37=$A35,'台帳_記入例'!$A$37&amp;" ","")&amp;IF('台帳_記入例'!$F$38=$A35,'台帳_記入例'!$A$38&amp;" ","")&amp;IF('台帳_記入例'!$F$39=$A35,'台帳_記入例'!$A$39&amp;" ","")&amp;IF('台帳_記入例'!$F$40=$A35,'台帳_記入例'!$A$40&amp;" ","")&amp;IF('台帳_記入例'!$F$41=$A35,'台帳_記入例'!$A$41&amp;" ","")&amp;IF('台帳_記入例'!$F$42=$A35,'台帳_記入例'!$A$42&amp;" ","")&amp;IF('台帳_記入例'!$F$43=$A35,'台帳_記入例'!$A$43&amp;" ","")&amp;IF('台帳_記入例'!$F$44=$A35,'台帳_記入例'!$A$44&amp;" ","")&amp;IF('台帳_記入例'!$F$45=$A35,'台帳_記入例'!$A$45&amp;" ","")&amp;IF('台帳_記入例'!$F$46=$A35,'台帳_記入例'!$A$46&amp;" ","")&amp;IF('台帳_記入例'!$F$47=$A35,'台帳_記入例'!$A$47&amp;" ","")&amp;IF('台帳_記入例'!$F$48=$A35,'台帳_記入例'!$A$48&amp;" ","")&amp;IF('台帳_記入例'!$F$49=$A35,'台帳_記入例'!$A$49&amp;" ","")&amp;IF('台帳_記入例'!$F$50=$A35,'台帳_記入例'!$A$50&amp;" ","")&amp;IF('台帳_記入例'!$F$51=$A35,'台帳_記入例'!$A$51&amp;" ","")&amp;IF('台帳_記入例'!$F$52=$A35,'台帳_記入例'!$A$52&amp;" ","")&amp;IF('台帳_記入例'!$F$53=$A35,'台帳_記入例'!$A$53&amp;" ","")&amp;IF('台帳_記入例'!$F$54=$A35,'台帳_記入例'!$A$54&amp;" ","")&amp;IF('台帳_記入例'!$F$55=$A35,'台帳_記入例'!$A$55&amp;" ",""))</x:f>
        <x:v>C01 </x:v>
      </x:c>
      <x:c r="D35" s="40" t="str">
        <x:f>IF($A35="","",IF('台帳_記入例'!$W$6=$A35,'台帳_記入例'!$A$6&amp;" ","")&amp;IF('台帳_記入例'!$W$7=$A35,'台帳_記入例'!$A$7&amp;" ","")&amp;IF('台帳_記入例'!$W$8=$A35,'台帳_記入例'!$A$8&amp;" ","")&amp;IF('台帳_記入例'!$W$9=$A35,'台帳_記入例'!$A$9&amp;" ","")&amp;IF('台帳_記入例'!$W$10=$A35,'台帳_記入例'!$A$10&amp;" ","")&amp;IF('台帳_記入例'!$W$11=$A35,'台帳_記入例'!$A$11&amp;" ","")&amp;IF('台帳_記入例'!$W$12=$A35,'台帳_記入例'!$A$12&amp;" ","")&amp;IF('台帳_記入例'!$W$13=$A35,'台帳_記入例'!$A$13&amp;" ","")&amp;IF('台帳_記入例'!$W$14=$A35,'台帳_記入例'!$A$14&amp;" ","")&amp;IF('台帳_記入例'!$W$15=$A35,'台帳_記入例'!$A$15&amp;" ","")&amp;IF('台帳_記入例'!$W$16=$A35,'台帳_記入例'!$A$16&amp;" ","")&amp;IF('台帳_記入例'!$W$17=$A35,'台帳_記入例'!$A$17&amp;" ","")&amp;IF('台帳_記入例'!$W$18=$A35,'台帳_記入例'!$A$18&amp;" ","")&amp;IF('台帳_記入例'!$W$19=$A35,'台帳_記入例'!$A$19&amp;" ","")&amp;IF('台帳_記入例'!$W$20=$A35,'台帳_記入例'!$A$20&amp;" ","")&amp;IF('台帳_記入例'!$W$21=$A35,'台帳_記入例'!$A$21&amp;" ","")&amp;IF('台帳_記入例'!$W$22=$A35,'台帳_記入例'!$A$22&amp;" ","")&amp;IF('台帳_記入例'!$W$23=$A35,'台帳_記入例'!$A$23&amp;" ","")&amp;IF('台帳_記入例'!$W$24=$A35,'台帳_記入例'!$A$24&amp;" ","")&amp;IF('台帳_記入例'!$W$25=$A35,'台帳_記入例'!$A$25&amp;" ","")&amp;IF('台帳_記入例'!$W$26=$A35,'台帳_記入例'!$A$26&amp;" ","")&amp;IF('台帳_記入例'!$W$27=$A35,'台帳_記入例'!$A$27&amp;" ","")&amp;IF('台帳_記入例'!$W$28=$A35,'台帳_記入例'!$A$28&amp;" ","")&amp;IF('台帳_記入例'!$W$29=$A35,'台帳_記入例'!$A$29&amp;" ","")&amp;IF('台帳_記入例'!$W$30=$A35,'台帳_記入例'!$A$30&amp;" ","")&amp;IF('台帳_記入例'!$W$31=$A35,'台帳_記入例'!$A$31&amp;" ","")&amp;IF('台帳_記入例'!$W$32=$A35,'台帳_記入例'!$A$32&amp;" ","")&amp;IF('台帳_記入例'!$W$33=$A35,'台帳_記入例'!$A$33&amp;" ","")&amp;IF('台帳_記入例'!$W$34=$A35,'台帳_記入例'!$A$34&amp;" ","")&amp;IF('台帳_記入例'!$W$35=$A35,'台帳_記入例'!$A$35&amp;" ","")&amp;IF('台帳_記入例'!$W$36=$A35,'台帳_記入例'!$A$36&amp;" ","")&amp;IF('台帳_記入例'!$W$37=$A35,'台帳_記入例'!$A$37&amp;" ","")&amp;IF('台帳_記入例'!$W$38=$A35,'台帳_記入例'!$A$38&amp;" ","")&amp;IF('台帳_記入例'!$W$39=$A35,'台帳_記入例'!$A$39&amp;" ","")&amp;IF('台帳_記入例'!$W$40=$A35,'台帳_記入例'!$A$40&amp;" ","")&amp;IF('台帳_記入例'!$W$41=$A35,'台帳_記入例'!$A$41&amp;" ","")&amp;IF('台帳_記入例'!$W$42=$A35,'台帳_記入例'!$A$42&amp;" ","")&amp;IF('台帳_記入例'!$W$43=$A35,'台帳_記入例'!$A$43&amp;" ","")&amp;IF('台帳_記入例'!$W$44=$A35,'台帳_記入例'!$A$44&amp;" ","")&amp;IF('台帳_記入例'!$W$45=$A35,'台帳_記入例'!$A$45&amp;" ","")&amp;IF('台帳_記入例'!$W$46=$A35,'台帳_記入例'!$A$46&amp;" ","")&amp;IF('台帳_記入例'!$W$47=$A35,'台帳_記入例'!$A$47&amp;" ","")&amp;IF('台帳_記入例'!$W$48=$A35,'台帳_記入例'!$A$48&amp;" ","")&amp;IF('台帳_記入例'!$W$49=$A35,'台帳_記入例'!$A$49&amp;" ","")&amp;IF('台帳_記入例'!$W$50=$A35,'台帳_記入例'!$A$50&amp;" ","")&amp;IF('台帳_記入例'!$W$51=$A35,'台帳_記入例'!$A$51&amp;" ","")&amp;IF('台帳_記入例'!$W$52=$A35,'台帳_記入例'!$A$52&amp;" ","")&amp;IF('台帳_記入例'!$W$53=$A35,'台帳_記入例'!$A$53&amp;" ","")&amp;IF('台帳_記入例'!$W$54=$A35,'台帳_記入例'!$A$54&amp;" ","")&amp;IF('台帳_記入例'!$W$55=$A35,'台帳_記入例'!$A$55&amp;" ",""))</x:f>
      </x:c>
      <x:c r="E35" s="40" t="str">
        <x:f>IF(A35="","",IF(OR(B35&lt;&gt;"",C35&lt;&gt;"",D35&lt;&gt;""),"台帳で完了状態・担当を確認",""))</x:f>
        <x:v>台帳で完了状態・担当を確認</x:v>
      </x:c>
    </x:row>
    <x:row r="36" ht="37" customHeight="1">
      <x:c r="A36" s="60" t="str">
        <x:f>IF(MONTH(DATE(YEAR($B$3),MONTH($B$3),31))=MONTH($B$3),DATE(YEAR($B$3),MONTH($B$3),31),"")</x:f>
      </x:c>
      <x:c r="B36" s="40" t="str">
        <x:f>IF($A36="","",IF('台帳_記入例'!$I$6=$A36,'台帳_記入例'!$A$6&amp;" ","")&amp;IF('台帳_記入例'!$I$7=$A36,'台帳_記入例'!$A$7&amp;" ","")&amp;IF('台帳_記入例'!$I$8=$A36,'台帳_記入例'!$A$8&amp;" ","")&amp;IF('台帳_記入例'!$I$9=$A36,'台帳_記入例'!$A$9&amp;" ","")&amp;IF('台帳_記入例'!$I$10=$A36,'台帳_記入例'!$A$10&amp;" ","")&amp;IF('台帳_記入例'!$I$11=$A36,'台帳_記入例'!$A$11&amp;" ","")&amp;IF('台帳_記入例'!$I$12=$A36,'台帳_記入例'!$A$12&amp;" ","")&amp;IF('台帳_記入例'!$I$13=$A36,'台帳_記入例'!$A$13&amp;" ","")&amp;IF('台帳_記入例'!$I$14=$A36,'台帳_記入例'!$A$14&amp;" ","")&amp;IF('台帳_記入例'!$I$15=$A36,'台帳_記入例'!$A$15&amp;" ","")&amp;IF('台帳_記入例'!$I$16=$A36,'台帳_記入例'!$A$16&amp;" ","")&amp;IF('台帳_記入例'!$I$17=$A36,'台帳_記入例'!$A$17&amp;" ","")&amp;IF('台帳_記入例'!$I$18=$A36,'台帳_記入例'!$A$18&amp;" ","")&amp;IF('台帳_記入例'!$I$19=$A36,'台帳_記入例'!$A$19&amp;" ","")&amp;IF('台帳_記入例'!$I$20=$A36,'台帳_記入例'!$A$20&amp;" ","")&amp;IF('台帳_記入例'!$I$21=$A36,'台帳_記入例'!$A$21&amp;" ","")&amp;IF('台帳_記入例'!$I$22=$A36,'台帳_記入例'!$A$22&amp;" ","")&amp;IF('台帳_記入例'!$I$23=$A36,'台帳_記入例'!$A$23&amp;" ","")&amp;IF('台帳_記入例'!$I$24=$A36,'台帳_記入例'!$A$24&amp;" ","")&amp;IF('台帳_記入例'!$I$25=$A36,'台帳_記入例'!$A$25&amp;" ","")&amp;IF('台帳_記入例'!$I$26=$A36,'台帳_記入例'!$A$26&amp;" ","")&amp;IF('台帳_記入例'!$I$27=$A36,'台帳_記入例'!$A$27&amp;" ","")&amp;IF('台帳_記入例'!$I$28=$A36,'台帳_記入例'!$A$28&amp;" ","")&amp;IF('台帳_記入例'!$I$29=$A36,'台帳_記入例'!$A$29&amp;" ","")&amp;IF('台帳_記入例'!$I$30=$A36,'台帳_記入例'!$A$30&amp;" ","")&amp;IF('台帳_記入例'!$I$31=$A36,'台帳_記入例'!$A$31&amp;" ","")&amp;IF('台帳_記入例'!$I$32=$A36,'台帳_記入例'!$A$32&amp;" ","")&amp;IF('台帳_記入例'!$I$33=$A36,'台帳_記入例'!$A$33&amp;" ","")&amp;IF('台帳_記入例'!$I$34=$A36,'台帳_記入例'!$A$34&amp;" ","")&amp;IF('台帳_記入例'!$I$35=$A36,'台帳_記入例'!$A$35&amp;" ","")&amp;IF('台帳_記入例'!$I$36=$A36,'台帳_記入例'!$A$36&amp;" ","")&amp;IF('台帳_記入例'!$I$37=$A36,'台帳_記入例'!$A$37&amp;" ","")&amp;IF('台帳_記入例'!$I$38=$A36,'台帳_記入例'!$A$38&amp;" ","")&amp;IF('台帳_記入例'!$I$39=$A36,'台帳_記入例'!$A$39&amp;" ","")&amp;IF('台帳_記入例'!$I$40=$A36,'台帳_記入例'!$A$40&amp;" ","")&amp;IF('台帳_記入例'!$I$41=$A36,'台帳_記入例'!$A$41&amp;" ","")&amp;IF('台帳_記入例'!$I$42=$A36,'台帳_記入例'!$A$42&amp;" ","")&amp;IF('台帳_記入例'!$I$43=$A36,'台帳_記入例'!$A$43&amp;" ","")&amp;IF('台帳_記入例'!$I$44=$A36,'台帳_記入例'!$A$44&amp;" ","")&amp;IF('台帳_記入例'!$I$45=$A36,'台帳_記入例'!$A$45&amp;" ","")&amp;IF('台帳_記入例'!$I$46=$A36,'台帳_記入例'!$A$46&amp;" ","")&amp;IF('台帳_記入例'!$I$47=$A36,'台帳_記入例'!$A$47&amp;" ","")&amp;IF('台帳_記入例'!$I$48=$A36,'台帳_記入例'!$A$48&amp;" ","")&amp;IF('台帳_記入例'!$I$49=$A36,'台帳_記入例'!$A$49&amp;" ","")&amp;IF('台帳_記入例'!$I$50=$A36,'台帳_記入例'!$A$50&amp;" ","")&amp;IF('台帳_記入例'!$I$51=$A36,'台帳_記入例'!$A$51&amp;" ","")&amp;IF('台帳_記入例'!$I$52=$A36,'台帳_記入例'!$A$52&amp;" ","")&amp;IF('台帳_記入例'!$I$53=$A36,'台帳_記入例'!$A$53&amp;" ","")&amp;IF('台帳_記入例'!$I$54=$A36,'台帳_記入例'!$A$54&amp;" ","")&amp;IF('台帳_記入例'!$I$55=$A36,'台帳_記入例'!$A$55&amp;" ",""))</x:f>
      </x:c>
      <x:c r="C36" s="40" t="str">
        <x:f>IF($A36="","",IF('台帳_記入例'!$F$6=$A36,'台帳_記入例'!$A$6&amp;" ","")&amp;IF('台帳_記入例'!$F$7=$A36,'台帳_記入例'!$A$7&amp;" ","")&amp;IF('台帳_記入例'!$F$8=$A36,'台帳_記入例'!$A$8&amp;" ","")&amp;IF('台帳_記入例'!$F$9=$A36,'台帳_記入例'!$A$9&amp;" ","")&amp;IF('台帳_記入例'!$F$10=$A36,'台帳_記入例'!$A$10&amp;" ","")&amp;IF('台帳_記入例'!$F$11=$A36,'台帳_記入例'!$A$11&amp;" ","")&amp;IF('台帳_記入例'!$F$12=$A36,'台帳_記入例'!$A$12&amp;" ","")&amp;IF('台帳_記入例'!$F$13=$A36,'台帳_記入例'!$A$13&amp;" ","")&amp;IF('台帳_記入例'!$F$14=$A36,'台帳_記入例'!$A$14&amp;" ","")&amp;IF('台帳_記入例'!$F$15=$A36,'台帳_記入例'!$A$15&amp;" ","")&amp;IF('台帳_記入例'!$F$16=$A36,'台帳_記入例'!$A$16&amp;" ","")&amp;IF('台帳_記入例'!$F$17=$A36,'台帳_記入例'!$A$17&amp;" ","")&amp;IF('台帳_記入例'!$F$18=$A36,'台帳_記入例'!$A$18&amp;" ","")&amp;IF('台帳_記入例'!$F$19=$A36,'台帳_記入例'!$A$19&amp;" ","")&amp;IF('台帳_記入例'!$F$20=$A36,'台帳_記入例'!$A$20&amp;" ","")&amp;IF('台帳_記入例'!$F$21=$A36,'台帳_記入例'!$A$21&amp;" ","")&amp;IF('台帳_記入例'!$F$22=$A36,'台帳_記入例'!$A$22&amp;" ","")&amp;IF('台帳_記入例'!$F$23=$A36,'台帳_記入例'!$A$23&amp;" ","")&amp;IF('台帳_記入例'!$F$24=$A36,'台帳_記入例'!$A$24&amp;" ","")&amp;IF('台帳_記入例'!$F$25=$A36,'台帳_記入例'!$A$25&amp;" ","")&amp;IF('台帳_記入例'!$F$26=$A36,'台帳_記入例'!$A$26&amp;" ","")&amp;IF('台帳_記入例'!$F$27=$A36,'台帳_記入例'!$A$27&amp;" ","")&amp;IF('台帳_記入例'!$F$28=$A36,'台帳_記入例'!$A$28&amp;" ","")&amp;IF('台帳_記入例'!$F$29=$A36,'台帳_記入例'!$A$29&amp;" ","")&amp;IF('台帳_記入例'!$F$30=$A36,'台帳_記入例'!$A$30&amp;" ","")&amp;IF('台帳_記入例'!$F$31=$A36,'台帳_記入例'!$A$31&amp;" ","")&amp;IF('台帳_記入例'!$F$32=$A36,'台帳_記入例'!$A$32&amp;" ","")&amp;IF('台帳_記入例'!$F$33=$A36,'台帳_記入例'!$A$33&amp;" ","")&amp;IF('台帳_記入例'!$F$34=$A36,'台帳_記入例'!$A$34&amp;" ","")&amp;IF('台帳_記入例'!$F$35=$A36,'台帳_記入例'!$A$35&amp;" ","")&amp;IF('台帳_記入例'!$F$36=$A36,'台帳_記入例'!$A$36&amp;" ","")&amp;IF('台帳_記入例'!$F$37=$A36,'台帳_記入例'!$A$37&amp;" ","")&amp;IF('台帳_記入例'!$F$38=$A36,'台帳_記入例'!$A$38&amp;" ","")&amp;IF('台帳_記入例'!$F$39=$A36,'台帳_記入例'!$A$39&amp;" ","")&amp;IF('台帳_記入例'!$F$40=$A36,'台帳_記入例'!$A$40&amp;" ","")&amp;IF('台帳_記入例'!$F$41=$A36,'台帳_記入例'!$A$41&amp;" ","")&amp;IF('台帳_記入例'!$F$42=$A36,'台帳_記入例'!$A$42&amp;" ","")&amp;IF('台帳_記入例'!$F$43=$A36,'台帳_記入例'!$A$43&amp;" ","")&amp;IF('台帳_記入例'!$F$44=$A36,'台帳_記入例'!$A$44&amp;" ","")&amp;IF('台帳_記入例'!$F$45=$A36,'台帳_記入例'!$A$45&amp;" ","")&amp;IF('台帳_記入例'!$F$46=$A36,'台帳_記入例'!$A$46&amp;" ","")&amp;IF('台帳_記入例'!$F$47=$A36,'台帳_記入例'!$A$47&amp;" ","")&amp;IF('台帳_記入例'!$F$48=$A36,'台帳_記入例'!$A$48&amp;" ","")&amp;IF('台帳_記入例'!$F$49=$A36,'台帳_記入例'!$A$49&amp;" ","")&amp;IF('台帳_記入例'!$F$50=$A36,'台帳_記入例'!$A$50&amp;" ","")&amp;IF('台帳_記入例'!$F$51=$A36,'台帳_記入例'!$A$51&amp;" ","")&amp;IF('台帳_記入例'!$F$52=$A36,'台帳_記入例'!$A$52&amp;" ","")&amp;IF('台帳_記入例'!$F$53=$A36,'台帳_記入例'!$A$53&amp;" ","")&amp;IF('台帳_記入例'!$F$54=$A36,'台帳_記入例'!$A$54&amp;" ","")&amp;IF('台帳_記入例'!$F$55=$A36,'台帳_記入例'!$A$55&amp;" ",""))</x:f>
      </x:c>
      <x:c r="D36" s="40" t="str">
        <x:f>IF($A36="","",IF('台帳_記入例'!$W$6=$A36,'台帳_記入例'!$A$6&amp;" ","")&amp;IF('台帳_記入例'!$W$7=$A36,'台帳_記入例'!$A$7&amp;" ","")&amp;IF('台帳_記入例'!$W$8=$A36,'台帳_記入例'!$A$8&amp;" ","")&amp;IF('台帳_記入例'!$W$9=$A36,'台帳_記入例'!$A$9&amp;" ","")&amp;IF('台帳_記入例'!$W$10=$A36,'台帳_記入例'!$A$10&amp;" ","")&amp;IF('台帳_記入例'!$W$11=$A36,'台帳_記入例'!$A$11&amp;" ","")&amp;IF('台帳_記入例'!$W$12=$A36,'台帳_記入例'!$A$12&amp;" ","")&amp;IF('台帳_記入例'!$W$13=$A36,'台帳_記入例'!$A$13&amp;" ","")&amp;IF('台帳_記入例'!$W$14=$A36,'台帳_記入例'!$A$14&amp;" ","")&amp;IF('台帳_記入例'!$W$15=$A36,'台帳_記入例'!$A$15&amp;" ","")&amp;IF('台帳_記入例'!$W$16=$A36,'台帳_記入例'!$A$16&amp;" ","")&amp;IF('台帳_記入例'!$W$17=$A36,'台帳_記入例'!$A$17&amp;" ","")&amp;IF('台帳_記入例'!$W$18=$A36,'台帳_記入例'!$A$18&amp;" ","")&amp;IF('台帳_記入例'!$W$19=$A36,'台帳_記入例'!$A$19&amp;" ","")&amp;IF('台帳_記入例'!$W$20=$A36,'台帳_記入例'!$A$20&amp;" ","")&amp;IF('台帳_記入例'!$W$21=$A36,'台帳_記入例'!$A$21&amp;" ","")&amp;IF('台帳_記入例'!$W$22=$A36,'台帳_記入例'!$A$22&amp;" ","")&amp;IF('台帳_記入例'!$W$23=$A36,'台帳_記入例'!$A$23&amp;" ","")&amp;IF('台帳_記入例'!$W$24=$A36,'台帳_記入例'!$A$24&amp;" ","")&amp;IF('台帳_記入例'!$W$25=$A36,'台帳_記入例'!$A$25&amp;" ","")&amp;IF('台帳_記入例'!$W$26=$A36,'台帳_記入例'!$A$26&amp;" ","")&amp;IF('台帳_記入例'!$W$27=$A36,'台帳_記入例'!$A$27&amp;" ","")&amp;IF('台帳_記入例'!$W$28=$A36,'台帳_記入例'!$A$28&amp;" ","")&amp;IF('台帳_記入例'!$W$29=$A36,'台帳_記入例'!$A$29&amp;" ","")&amp;IF('台帳_記入例'!$W$30=$A36,'台帳_記入例'!$A$30&amp;" ","")&amp;IF('台帳_記入例'!$W$31=$A36,'台帳_記入例'!$A$31&amp;" ","")&amp;IF('台帳_記入例'!$W$32=$A36,'台帳_記入例'!$A$32&amp;" ","")&amp;IF('台帳_記入例'!$W$33=$A36,'台帳_記入例'!$A$33&amp;" ","")&amp;IF('台帳_記入例'!$W$34=$A36,'台帳_記入例'!$A$34&amp;" ","")&amp;IF('台帳_記入例'!$W$35=$A36,'台帳_記入例'!$A$35&amp;" ","")&amp;IF('台帳_記入例'!$W$36=$A36,'台帳_記入例'!$A$36&amp;" ","")&amp;IF('台帳_記入例'!$W$37=$A36,'台帳_記入例'!$A$37&amp;" ","")&amp;IF('台帳_記入例'!$W$38=$A36,'台帳_記入例'!$A$38&amp;" ","")&amp;IF('台帳_記入例'!$W$39=$A36,'台帳_記入例'!$A$39&amp;" ","")&amp;IF('台帳_記入例'!$W$40=$A36,'台帳_記入例'!$A$40&amp;" ","")&amp;IF('台帳_記入例'!$W$41=$A36,'台帳_記入例'!$A$41&amp;" ","")&amp;IF('台帳_記入例'!$W$42=$A36,'台帳_記入例'!$A$42&amp;" ","")&amp;IF('台帳_記入例'!$W$43=$A36,'台帳_記入例'!$A$43&amp;" ","")&amp;IF('台帳_記入例'!$W$44=$A36,'台帳_記入例'!$A$44&amp;" ","")&amp;IF('台帳_記入例'!$W$45=$A36,'台帳_記入例'!$A$45&amp;" ","")&amp;IF('台帳_記入例'!$W$46=$A36,'台帳_記入例'!$A$46&amp;" ","")&amp;IF('台帳_記入例'!$W$47=$A36,'台帳_記入例'!$A$47&amp;" ","")&amp;IF('台帳_記入例'!$W$48=$A36,'台帳_記入例'!$A$48&amp;" ","")&amp;IF('台帳_記入例'!$W$49=$A36,'台帳_記入例'!$A$49&amp;" ","")&amp;IF('台帳_記入例'!$W$50=$A36,'台帳_記入例'!$A$50&amp;" ","")&amp;IF('台帳_記入例'!$W$51=$A36,'台帳_記入例'!$A$51&amp;" ","")&amp;IF('台帳_記入例'!$W$52=$A36,'台帳_記入例'!$A$52&amp;" ","")&amp;IF('台帳_記入例'!$W$53=$A36,'台帳_記入例'!$A$53&amp;" ","")&amp;IF('台帳_記入例'!$W$54=$A36,'台帳_記入例'!$A$54&amp;" ","")&amp;IF('台帳_記入例'!$W$55=$A36,'台帳_記入例'!$A$55&amp;" ",""))</x:f>
      </x:c>
      <x:c r="E36" s="40" t="str">
        <x:f>IF(A36="","",IF(OR(B36&lt;&gt;"",C36&lt;&gt;"",D36&lt;&gt;""),"台帳で完了状態・担当を確認",""))</x:f>
      </x:c>
    </x:row>
    <x:row r="37">
      <x:c r="A37" s="12"/>
      <x:c r="B37" s="12"/>
      <x:c r="C37" s="12"/>
      <x:c r="D37" s="12"/>
      <x:c r="E37" s="12"/>
    </x:row>
    <x:row r="38">
      <x:c r="A38" s="12"/>
      <x:c r="B38" s="12"/>
      <x:c r="C38" s="12"/>
      <x:c r="D38" s="12"/>
      <x:c r="E38" s="12"/>
    </x:row>
    <x:row r="39">
      <x:c r="A39" s="12"/>
      <x:c r="B39" s="12"/>
      <x:c r="C39" s="12"/>
      <x:c r="D39" s="12"/>
      <x:c r="E39" s="12"/>
    </x:row>
    <x:row r="40">
      <x:c r="A40" s="12"/>
      <x:c r="B40" s="12"/>
      <x:c r="C40" s="12"/>
      <x:c r="D40" s="12"/>
      <x:c r="E40" s="12"/>
    </x:row>
    <x:row r="41">
      <x:c r="A41" s="12"/>
      <x:c r="B41" s="12"/>
      <x:c r="C41" s="12"/>
      <x:c r="D41" s="12"/>
      <x:c r="E41" s="12"/>
    </x:row>
    <x:row r="42">
      <x:c r="A42" s="12"/>
      <x:c r="B42" s="12"/>
      <x:c r="C42" s="12"/>
      <x:c r="D42" s="12"/>
      <x:c r="E42" s="12"/>
    </x:row>
    <x:row r="43">
      <x:c r="A43" s="12"/>
      <x:c r="B43" s="12"/>
      <x:c r="C43" s="12"/>
      <x:c r="D43" s="12"/>
      <x:c r="E43" s="12"/>
    </x:row>
    <x:row r="44">
      <x:c r="A44" s="12"/>
      <x:c r="B44" s="12"/>
      <x:c r="C44" s="12"/>
      <x:c r="D44" s="12"/>
      <x:c r="E44" s="12"/>
    </x:row>
    <x:row r="45">
      <x:c r="A45" s="12"/>
      <x:c r="B45" s="12"/>
      <x:c r="C45" s="12"/>
      <x:c r="D45" s="12"/>
      <x:c r="E45" s="12"/>
    </x:row>
    <x:row r="46">
      <x:c r="A46" s="12"/>
      <x:c r="B46" s="12"/>
      <x:c r="C46" s="12"/>
      <x:c r="D46" s="12"/>
      <x:c r="E46" s="12"/>
    </x:row>
    <x:row r="47">
      <x:c r="A47" s="12"/>
      <x:c r="B47" s="12"/>
      <x:c r="C47" s="12"/>
      <x:c r="D47" s="12"/>
      <x:c r="E47" s="12"/>
    </x:row>
    <x:row r="48">
      <x:c r="A48" s="12"/>
      <x:c r="B48" s="12"/>
      <x:c r="C48" s="12"/>
      <x:c r="D48" s="12"/>
      <x:c r="E48" s="12"/>
    </x:row>
    <x:row r="49">
      <x:c r="A49" s="12"/>
      <x:c r="B49" s="12"/>
      <x:c r="C49" s="12"/>
      <x:c r="D49" s="12"/>
      <x:c r="E49" s="12"/>
    </x:row>
    <x:row r="50">
      <x:c r="A50" s="12"/>
      <x:c r="B50" s="12"/>
      <x:c r="C50" s="12"/>
      <x:c r="D50" s="12"/>
      <x:c r="E50" s="12"/>
    </x:row>
    <x:row r="51">
      <x:c r="A51" s="12"/>
      <x:c r="B51" s="12"/>
      <x:c r="C51" s="12"/>
      <x:c r="D51" s="12"/>
      <x:c r="E51" s="12"/>
    </x:row>
    <x:row r="52">
      <x:c r="A52" s="12"/>
      <x:c r="B52" s="12"/>
      <x:c r="C52" s="12"/>
      <x:c r="D52" s="12"/>
      <x:c r="E52" s="12"/>
    </x:row>
    <x:row r="53">
      <x:c r="A53" s="12"/>
      <x:c r="B53" s="12"/>
      <x:c r="C53" s="12"/>
      <x:c r="D53" s="12"/>
      <x:c r="E53" s="12"/>
    </x:row>
    <x:row r="54">
      <x:c r="A54" s="12"/>
      <x:c r="B54" s="12"/>
      <x:c r="C54" s="12"/>
      <x:c r="D54" s="12"/>
      <x:c r="E54" s="12"/>
    </x:row>
    <x:row r="55">
      <x:c r="A55" s="12"/>
      <x:c r="B55" s="12"/>
      <x:c r="C55" s="12"/>
      <x:c r="D55" s="12"/>
      <x:c r="E55" s="12"/>
    </x:row>
    <x:row r="56">
      <x:c r="A56" s="12"/>
      <x:c r="B56" s="12"/>
      <x:c r="C56" s="12"/>
      <x:c r="D56" s="12"/>
      <x:c r="E56" s="12"/>
    </x:row>
    <x:row r="57">
      <x:c r="A57" s="12"/>
      <x:c r="B57" s="12"/>
      <x:c r="C57" s="12"/>
      <x:c r="D57" s="12"/>
      <x:c r="E57" s="12"/>
    </x:row>
    <x:row r="58">
      <x:c r="A58" s="12"/>
      <x:c r="B58" s="12"/>
      <x:c r="C58" s="12"/>
      <x:c r="D58" s="12"/>
      <x:c r="E58" s="12"/>
    </x:row>
    <x:row r="59">
      <x:c r="A59" s="12"/>
      <x:c r="B59" s="12"/>
      <x:c r="C59" s="12"/>
      <x:c r="D59" s="12"/>
      <x:c r="E59" s="12"/>
    </x:row>
    <x:row r="60">
      <x:c r="A60" s="12"/>
      <x:c r="B60" s="12"/>
      <x:c r="C60" s="12"/>
      <x:c r="D60" s="12"/>
      <x:c r="E60" s="12"/>
    </x:row>
  </x:sheetData>
  <x:mergeCells>
    <x:mergeCell ref="A1:E1"/>
    <x:mergeCell ref="A2:E2"/>
  </x:mergeCells>
  <x:conditionalFormatting sqref="A6:E36">
    <x:cfRule type="expression" dxfId="6" priority="1">
      <x:formula>$A6='使い方'!$B$3</x:formula>
    </x:cfRule>
  </x:conditionalFormatting>
  <x:pageMargins left="0.7" right="0.7" top="0.75" bottom="0.75" header="0.3" footer="0.3"/>
  <x:tableParts count="1">
    <x:tablePart xmlns:r="http://schemas.openxmlformats.org/officeDocument/2006/relationships" r:id="R7553b5fb535b4b78"/>
  </x:tableParts>
</x:worksheet>
</file>

<file path=xl/worksheets/sheet8.xml><?xml version="1.0" encoding="utf-8"?>
<x:worksheet xmlns:x="http://schemas.openxmlformats.org/spreadsheetml/2006/main">
  <x:sheetFormatPr defaultRowHeight="15"/>
  <x:cols>
    <x:col min="1" max="1" width="11" hidden="0" customWidth="1"/>
    <x:col min="2" max="2" width="13" hidden="0" customWidth="1"/>
    <x:col min="3" max="3" width="16" hidden="0" customWidth="1"/>
    <x:col min="4" max="4" width="14" hidden="0" customWidth="1"/>
    <x:col min="5" max="5" width="17" hidden="0" customWidth="1"/>
    <x:col min="6" max="6" width="18" hidden="0" customWidth="1"/>
    <x:col min="7" max="7" width="34" hidden="0" customWidth="1"/>
    <x:col min="8" max="8" width="35" hidden="0" customWidth="1"/>
    <x:col min="9" max="9" width="31" hidden="0" customWidth="1"/>
    <x:col min="10" max="10" width="26" hidden="0" customWidth="1"/>
  </x:cols>
  <x:sheetData>
    <x:row r="1" ht="35" customHeight="1">
      <x:c r="A1" s="10" t="str">
        <x:v>社内リマインドの設定・点検一覧｜記入例</x:v>
      </x:c>
      <x:c r="B1" s="10"/>
      <x:c r="C1" s="10"/>
      <x:c r="D1" s="10"/>
      <x:c r="E1" s="10"/>
      <x:c r="F1" s="10"/>
      <x:c r="G1" s="10"/>
      <x:c r="H1" s="10"/>
      <x:c r="I1" s="10"/>
      <x:c r="J1" s="10"/>
    </x:row>
    <x:row r="2" ht="36" customHeight="1">
      <x:c r="A2" s="11" t="str">
        <x:v>自動送信はしません。R01〜R04を各契約から算出。予定日を過ぎても未完了ならR05の日次点検で確認します。</x:v>
      </x:c>
      <x:c r="B2" s="11"/>
      <x:c r="C2" s="11"/>
      <x:c r="D2" s="11"/>
      <x:c r="E2" s="11"/>
      <x:c r="F2" s="11"/>
      <x:c r="G2" s="11"/>
      <x:c r="H2" s="11"/>
      <x:c r="I2" s="11"/>
      <x:c r="J2" s="11"/>
    </x:row>
    <x:row r="3">
      <x:c r="A3" s="12"/>
      <x:c r="B3" s="12"/>
      <x:c r="C3" s="12"/>
      <x:c r="D3" s="12"/>
      <x:c r="E3" s="12"/>
      <x:c r="F3" s="12"/>
      <x:c r="G3" s="12"/>
      <x:c r="H3" s="12"/>
      <x:c r="I3" s="12"/>
      <x:c r="J3" s="12"/>
    </x:row>
    <x:row r="4">
      <x:c r="A4" s="12"/>
      <x:c r="B4" s="12"/>
      <x:c r="C4" s="12"/>
      <x:c r="D4" s="12"/>
      <x:c r="E4" s="12"/>
      <x:c r="F4" s="12"/>
      <x:c r="G4" s="12"/>
      <x:c r="H4" s="12"/>
      <x:c r="I4" s="12"/>
      <x:c r="J4" s="12"/>
    </x:row>
    <x:row r="5" ht="42" customHeight="1">
      <x:c r="A5" s="43" t="str">
        <x:v>契約ID</x:v>
      </x:c>
      <x:c r="B5" s="43" t="str">
        <x:v>ルールID</x:v>
      </x:c>
      <x:c r="C5" s="43" t="str">
        <x:v>基準日</x:v>
      </x:c>
      <x:c r="D5" s="43" t="str">
        <x:v>前倒し日数</x:v>
      </x:c>
      <x:c r="E5" s="43" t="str">
        <x:v>社内通知予定日</x:v>
      </x:c>
      <x:c r="F5" s="43" t="str">
        <x:v>時刻（日本時間）</x:v>
      </x:c>
      <x:c r="G5" s="43" t="str">
        <x:v>宛先</x:v>
      </x:c>
      <x:c r="H5" s="43" t="str">
        <x:v>実行条件</x:v>
      </x:c>
      <x:c r="I5" s="43" t="str">
        <x:v>基準日時点の扱い</x:v>
      </x:c>
      <x:c r="J5" s="43" t="str">
        <x:v>台帳の点検結果</x:v>
      </x:c>
    </x:row>
    <x:row r="6" ht="37" customHeight="1">
      <x:c r="A6" s="40" t="str">
        <x:f>IF('台帳_記入例'!A6="","",'台帳_記入例'!A6)</x:f>
        <x:v>C01</x:v>
      </x:c>
      <x:c r="B6" s="40" t="str">
        <x:f>IF(A6="","",'通知ルール'!A6)</x:f>
        <x:v>R01</x:v>
      </x:c>
      <x:c r="C6" s="60" t="n">
        <x:f>IF(OR(A6="",'台帳_記入例'!G6&lt;&gt;"確定",'台帳_記入例'!I6=""),"",'台帳_記入例'!I6)</x:f>
        <x:v>46280</x:v>
      </x:c>
      <x:c r="D6" s="40" t="n">
        <x:f>IF(A6="","",'通知ルール'!C6)</x:f>
        <x:v>7</x:v>
      </x:c>
      <x:c r="E6" s="60" t="n">
        <x:f>IF(OR(A6="",C6=""),"",C6-D6)</x:f>
        <x:v>46273</x:v>
      </x:c>
      <x:c r="F6" s="40" t="str">
        <x:f>IF(A6="","",'通知ルール'!D6)</x:f>
        <x:v>09:00</x:v>
      </x:c>
      <x:c r="G6" s="40" t="str">
        <x:f>IF(A6="","",'台帳_記入例'!J6&amp;"／"&amp;'台帳_記入例'!K6)</x:f>
        <x:v>総務A／総務B</x:v>
      </x:c>
      <x:c r="H6" s="40" t="str">
        <x:f>IF(A6="","",'通知ルール'!F6)</x:f>
        <x:v>期限確定かつ未判断</x:v>
      </x:c>
      <x:c r="I6" s="40" t="str">
        <x:f>IF(A6="","",IF('台帳_記入例'!G6="対象外","対象外・別管理",IF('台帳_記入例'!G6&lt;&gt;"確定","保留・原本要確認",IF(NOT(AND('台帳_記入例'!$G$6="確定",'台帳_記入例'!$L$6="未判断")),"条件外・通知停止",IF(E6="","基準日要確認",IF(E6&lt;'使い方'!$B$3,"過去予定・未完了を点検",IF(E6='使い方'!$B$3,"本日対象","予定")))))))</x:f>
        <x:v>条件外・通知停止</x:v>
      </x:c>
      <x:c r="J6" s="40" t="str">
        <x:f>IF(A6="","",'台帳_記入例'!U6)</x:f>
        <x:v>今回連絡完了</x:v>
      </x:c>
    </x:row>
    <x:row r="7" ht="37" customHeight="1">
      <x:c r="A7" s="40" t="str">
        <x:f>IF('台帳_記入例'!A6="","",'台帳_記入例'!A6)</x:f>
        <x:v>C01</x:v>
      </x:c>
      <x:c r="B7" s="40" t="str">
        <x:f>IF(A7="","",'通知ルール'!A7)</x:f>
        <x:v>R02</x:v>
      </x:c>
      <x:c r="C7" s="60" t="n">
        <x:f>IF(OR(A7="",'台帳_記入例'!G6&lt;&gt;"確定",'台帳_記入例'!I6=""),"",'台帳_記入例'!I6)</x:f>
        <x:v>46280</x:v>
      </x:c>
      <x:c r="D7" s="40" t="n">
        <x:f>IF(A7="","",'通知ルール'!C7)</x:f>
        <x:v>0</x:v>
      </x:c>
      <x:c r="E7" s="60" t="n">
        <x:f>IF(OR(A7="",C7=""),"",C7-D7)</x:f>
        <x:v>46280</x:v>
      </x:c>
      <x:c r="F7" s="40" t="str">
        <x:f>IF(A7="","",'通知ルール'!D7)</x:f>
        <x:v>09:00</x:v>
      </x:c>
      <x:c r="G7" s="40" t="str">
        <x:f>IF(A7="","",'台帳_記入例'!J6&amp;"／"&amp;'台帳_記入例'!K6&amp;"／部門責任者")</x:f>
        <x:v>総務A／総務B／部門責任者</x:v>
      </x:c>
      <x:c r="H7" s="40" t="str">
        <x:f>IF(A7="","",'通知ルール'!F7)</x:f>
        <x:v>期限確定かつ未判断</x:v>
      </x:c>
      <x:c r="I7" s="40" t="str">
        <x:f>IF(A7="","",IF('台帳_記入例'!G6="対象外","対象外・別管理",IF('台帳_記入例'!G6&lt;&gt;"確定","保留・原本要確認",IF(NOT(AND('台帳_記入例'!$G$6="確定",'台帳_記入例'!$L$6="未判断")),"条件外・通知停止",IF(E7="","基準日要確認",IF(E7&lt;'使い方'!$B$3,"過去予定・未完了を点検",IF(E7='使い方'!$B$3,"本日対象","予定")))))))</x:f>
        <x:v>条件外・通知停止</x:v>
      </x:c>
      <x:c r="J7" s="40" t="str">
        <x:f>IF(A7="","",'台帳_記入例'!U6)</x:f>
        <x:v>今回連絡完了</x:v>
      </x:c>
    </x:row>
    <x:row r="8" ht="37" customHeight="1">
      <x:c r="A8" s="40" t="str">
        <x:f>IF('台帳_記入例'!A6="","",'台帳_記入例'!A6)</x:f>
        <x:v>C01</x:v>
      </x:c>
      <x:c r="B8" s="40" t="str">
        <x:f>IF(A8="","",'通知ルール'!A8)</x:f>
        <x:v>R03</x:v>
      </x:c>
      <x:c r="C8" s="60" t="n">
        <x:f>IF(OR(A8="",'台帳_記入例'!G6&lt;&gt;"確定",'台帳_記入例'!F6=""),"",'台帳_記入例'!F6)</x:f>
        <x:v>46295</x:v>
      </x:c>
      <x:c r="D8" s="40" t="n">
        <x:f>IF(A8="","",'通知ルール'!C8)</x:f>
        <x:v>7</x:v>
      </x:c>
      <x:c r="E8" s="60" t="n">
        <x:f>IF(OR(A8="",C8=""),"",C8-D8)</x:f>
        <x:v>46288</x:v>
      </x:c>
      <x:c r="F8" s="40" t="str">
        <x:f>IF(A8="","",'通知ルール'!D8)</x:f>
        <x:v>09:00</x:v>
      </x:c>
      <x:c r="G8" s="40" t="str">
        <x:f>IF(A8="","",'台帳_記入例'!J6&amp;"／"&amp;'台帳_記入例'!K6)</x:f>
        <x:v>総務A／総務B</x:v>
      </x:c>
      <x:c r="H8" s="40" t="str">
        <x:f>IF(A8="","",'通知ルール'!F8)</x:f>
        <x:v>期限確定かつ今回連絡未完了</x:v>
      </x:c>
      <x:c r="I8" s="40" t="str">
        <x:f>IF(A8="","",IF('台帳_記入例'!G6="対象外","対象外・別管理",IF('台帳_記入例'!G6&lt;&gt;"確定","保留・原本要確認",IF(NOT(AND('台帳_記入例'!$G$6="確定",'台帳_記入例'!$U$6&lt;&gt;"今回連絡完了")),"条件外・通知停止",IF(E8="","基準日要確認",IF(E8&lt;'使い方'!$B$3,"過去予定・未完了を点検",IF(E8='使い方'!$B$3,"本日対象","予定")))))))</x:f>
        <x:v>条件外・通知停止</x:v>
      </x:c>
      <x:c r="J8" s="40" t="str">
        <x:f>IF(A8="","",'台帳_記入例'!U6)</x:f>
        <x:v>今回連絡完了</x:v>
      </x:c>
    </x:row>
    <x:row r="9" ht="37" customHeight="1">
      <x:c r="A9" s="40" t="str">
        <x:f>IF('台帳_記入例'!A6="","",'台帳_記入例'!A6)</x:f>
        <x:v>C01</x:v>
      </x:c>
      <x:c r="B9" s="40" t="str">
        <x:f>IF(A9="","",'通知ルール'!A9)</x:f>
        <x:v>R04</x:v>
      </x:c>
      <x:c r="C9" s="60" t="n">
        <x:f>IF(OR(A9="",'台帳_記入例'!G6&lt;&gt;"確定",'台帳_記入例'!F6=""),"",'台帳_記入例'!F6)</x:f>
        <x:v>46295</x:v>
      </x:c>
      <x:c r="D9" s="40" t="n">
        <x:f>IF(A9="","",'通知ルール'!C9)</x:f>
        <x:v>0</x:v>
      </x:c>
      <x:c r="E9" s="60" t="n">
        <x:f>IF(OR(A9="",C9=""),"",C9-D9)</x:f>
        <x:v>46295</x:v>
      </x:c>
      <x:c r="F9" s="40" t="str">
        <x:f>IF(A9="","",'通知ルール'!D9)</x:f>
        <x:v>09:00</x:v>
      </x:c>
      <x:c r="G9" s="40" t="str">
        <x:f>IF(A9="","",'台帳_記入例'!J6&amp;"／"&amp;'台帳_記入例'!K6&amp;"／部門責任者")</x:f>
        <x:v>総務A／総務B／部門責任者</x:v>
      </x:c>
      <x:c r="H9" s="40" t="str">
        <x:f>IF(A9="","",'通知ルール'!F9)</x:f>
        <x:v>期限確定かつ今回連絡未完了</x:v>
      </x:c>
      <x:c r="I9" s="40" t="str">
        <x:f>IF(A9="","",IF('台帳_記入例'!G6="対象外","対象外・別管理",IF('台帳_記入例'!G6&lt;&gt;"確定","保留・原本要確認",IF(NOT(AND('台帳_記入例'!$G$6="確定",'台帳_記入例'!$U$6&lt;&gt;"今回連絡完了")),"条件外・通知停止",IF(E9="","基準日要確認",IF(E9&lt;'使い方'!$B$3,"過去予定・未完了を点検",IF(E9='使い方'!$B$3,"本日対象","予定")))))))</x:f>
        <x:v>条件外・通知停止</x:v>
      </x:c>
      <x:c r="J9" s="40" t="str">
        <x:f>IF(A9="","",'台帳_記入例'!U6)</x:f>
        <x:v>今回連絡完了</x:v>
      </x:c>
    </x:row>
    <x:row r="10" ht="37" customHeight="1">
      <x:c r="A10" s="40" t="str">
        <x:f>IF('台帳_記入例'!A7="","",'台帳_記入例'!A7)</x:f>
        <x:v>C02</x:v>
      </x:c>
      <x:c r="B10" s="40" t="str">
        <x:f>IF(A10="","",'通知ルール'!A6)</x:f>
        <x:v>R01</x:v>
      </x:c>
      <x:c r="C10" s="60" t="n">
        <x:f>IF(OR(A10="",'台帳_記入例'!G7&lt;&gt;"確定",'台帳_記入例'!I7=""),"",'台帳_記入例'!I7)</x:f>
        <x:v>46275</x:v>
      </x:c>
      <x:c r="D10" s="40" t="n">
        <x:f>IF(A10="","",'通知ルール'!C6)</x:f>
        <x:v>7</x:v>
      </x:c>
      <x:c r="E10" s="60" t="n">
        <x:f>IF(OR(A10="",C10=""),"",C10-D10)</x:f>
        <x:v>46268</x:v>
      </x:c>
      <x:c r="F10" s="40" t="str">
        <x:f>IF(A10="","",'通知ルール'!D6)</x:f>
        <x:v>09:00</x:v>
      </x:c>
      <x:c r="G10" s="40" t="str">
        <x:f>IF(A10="","",'台帳_記入例'!J7&amp;"／"&amp;'台帳_記入例'!K7)</x:f>
        <x:v>総務A／総務B</x:v>
      </x:c>
      <x:c r="H10" s="40" t="str">
        <x:f>IF(A10="","",'通知ルール'!F6)</x:f>
        <x:v>期限確定かつ未判断</x:v>
      </x:c>
      <x:c r="I10" s="40" t="str">
        <x:f>IF(A10="","",IF('台帳_記入例'!G7="対象外","対象外・別管理",IF('台帳_記入例'!G7&lt;&gt;"確定","保留・原本要確認",IF(NOT(AND('台帳_記入例'!$G$7="確定",'台帳_記入例'!$L$7="未判断")),"条件外・通知停止",IF(E10="","基準日要確認",IF(E10&lt;'使い方'!$B$3,"過去予定・未完了を点検",IF(E10='使い方'!$B$3,"本日対象","予定")))))))</x:f>
        <x:v>過去予定・未完了を点検</x:v>
      </x:c>
      <x:c r="J10" s="40" t="str">
        <x:f>IF(A10="","",'台帳_記入例'!U7)</x:f>
        <x:v>判断期限超過</x:v>
      </x:c>
    </x:row>
    <x:row r="11" ht="37" customHeight="1">
      <x:c r="A11" s="40" t="str">
        <x:f>IF('台帳_記入例'!A7="","",'台帳_記入例'!A7)</x:f>
        <x:v>C02</x:v>
      </x:c>
      <x:c r="B11" s="40" t="str">
        <x:f>IF(A11="","",'通知ルール'!A7)</x:f>
        <x:v>R02</x:v>
      </x:c>
      <x:c r="C11" s="60" t="n">
        <x:f>IF(OR(A11="",'台帳_記入例'!G7&lt;&gt;"確定",'台帳_記入例'!I7=""),"",'台帳_記入例'!I7)</x:f>
        <x:v>46275</x:v>
      </x:c>
      <x:c r="D11" s="40" t="n">
        <x:f>IF(A11="","",'通知ルール'!C7)</x:f>
        <x:v>0</x:v>
      </x:c>
      <x:c r="E11" s="60" t="n">
        <x:f>IF(OR(A11="",C11=""),"",C11-D11)</x:f>
        <x:v>46275</x:v>
      </x:c>
      <x:c r="F11" s="40" t="str">
        <x:f>IF(A11="","",'通知ルール'!D7)</x:f>
        <x:v>09:00</x:v>
      </x:c>
      <x:c r="G11" s="40" t="str">
        <x:f>IF(A11="","",'台帳_記入例'!J7&amp;"／"&amp;'台帳_記入例'!K7&amp;"／部門責任者")</x:f>
        <x:v>総務A／総務B／部門責任者</x:v>
      </x:c>
      <x:c r="H11" s="40" t="str">
        <x:f>IF(A11="","",'通知ルール'!F7)</x:f>
        <x:v>期限確定かつ未判断</x:v>
      </x:c>
      <x:c r="I11" s="40" t="str">
        <x:f>IF(A11="","",IF('台帳_記入例'!G7="対象外","対象外・別管理",IF('台帳_記入例'!G7&lt;&gt;"確定","保留・原本要確認",IF(NOT(AND('台帳_記入例'!$G$7="確定",'台帳_記入例'!$L$7="未判断")),"条件外・通知停止",IF(E11="","基準日要確認",IF(E11&lt;'使い方'!$B$3,"過去予定・未完了を点検",IF(E11='使い方'!$B$3,"本日対象","予定")))))))</x:f>
        <x:v>過去予定・未完了を点検</x:v>
      </x:c>
      <x:c r="J11" s="40" t="str">
        <x:f>IF(A11="","",'台帳_記入例'!U7)</x:f>
        <x:v>判断期限超過</x:v>
      </x:c>
    </x:row>
    <x:row r="12" ht="37" customHeight="1">
      <x:c r="A12" s="40" t="str">
        <x:f>IF('台帳_記入例'!A7="","",'台帳_記入例'!A7)</x:f>
        <x:v>C02</x:v>
      </x:c>
      <x:c r="B12" s="40" t="str">
        <x:f>IF(A12="","",'通知ルール'!A8)</x:f>
        <x:v>R03</x:v>
      </x:c>
      <x:c r="C12" s="60" t="n">
        <x:f>IF(OR(A12="",'台帳_記入例'!G7&lt;&gt;"確定",'台帳_記入例'!F7=""),"",'台帳_記入例'!F7)</x:f>
        <x:v>46285</x:v>
      </x:c>
      <x:c r="D12" s="40" t="n">
        <x:f>IF(A12="","",'通知ルール'!C8)</x:f>
        <x:v>7</x:v>
      </x:c>
      <x:c r="E12" s="60" t="n">
        <x:f>IF(OR(A12="",C12=""),"",C12-D12)</x:f>
        <x:v>46278</x:v>
      </x:c>
      <x:c r="F12" s="40" t="str">
        <x:f>IF(A12="","",'通知ルール'!D8)</x:f>
        <x:v>09:00</x:v>
      </x:c>
      <x:c r="G12" s="40" t="str">
        <x:f>IF(A12="","",'台帳_記入例'!J7&amp;"／"&amp;'台帳_記入例'!K7)</x:f>
        <x:v>総務A／総務B</x:v>
      </x:c>
      <x:c r="H12" s="40" t="str">
        <x:f>IF(A12="","",'通知ルール'!F8)</x:f>
        <x:v>期限確定かつ今回連絡未完了</x:v>
      </x:c>
      <x:c r="I12" s="40" t="str">
        <x:f>IF(A12="","",IF('台帳_記入例'!G7="対象外","対象外・別管理",IF('台帳_記入例'!G7&lt;&gt;"確定","保留・原本要確認",IF(NOT(AND('台帳_記入例'!$G$7="確定",'台帳_記入例'!$U$7&lt;&gt;"今回連絡完了")),"条件外・通知停止",IF(E12="","基準日要確認",IF(E12&lt;'使い方'!$B$3,"過去予定・未完了を点検",IF(E12='使い方'!$B$3,"本日対象","予定")))))))</x:f>
        <x:v>過去予定・未完了を点検</x:v>
      </x:c>
      <x:c r="J12" s="40" t="str">
        <x:f>IF(A12="","",'台帳_記入例'!U7)</x:f>
        <x:v>判断期限超過</x:v>
      </x:c>
    </x:row>
    <x:row r="13" ht="37" customHeight="1">
      <x:c r="A13" s="40" t="str">
        <x:f>IF('台帳_記入例'!A7="","",'台帳_記入例'!A7)</x:f>
        <x:v>C02</x:v>
      </x:c>
      <x:c r="B13" s="40" t="str">
        <x:f>IF(A13="","",'通知ルール'!A9)</x:f>
        <x:v>R04</x:v>
      </x:c>
      <x:c r="C13" s="60" t="n">
        <x:f>IF(OR(A13="",'台帳_記入例'!G7&lt;&gt;"確定",'台帳_記入例'!F7=""),"",'台帳_記入例'!F7)</x:f>
        <x:v>46285</x:v>
      </x:c>
      <x:c r="D13" s="40" t="n">
        <x:f>IF(A13="","",'通知ルール'!C9)</x:f>
        <x:v>0</x:v>
      </x:c>
      <x:c r="E13" s="60" t="n">
        <x:f>IF(OR(A13="",C13=""),"",C13-D13)</x:f>
        <x:v>46285</x:v>
      </x:c>
      <x:c r="F13" s="40" t="str">
        <x:f>IF(A13="","",'通知ルール'!D9)</x:f>
        <x:v>09:00</x:v>
      </x:c>
      <x:c r="G13" s="40" t="str">
        <x:f>IF(A13="","",'台帳_記入例'!J7&amp;"／"&amp;'台帳_記入例'!K7&amp;"／部門責任者")</x:f>
        <x:v>総務A／総務B／部門責任者</x:v>
      </x:c>
      <x:c r="H13" s="40" t="str">
        <x:f>IF(A13="","",'通知ルール'!F9)</x:f>
        <x:v>期限確定かつ今回連絡未完了</x:v>
      </x:c>
      <x:c r="I13" s="40" t="str">
        <x:f>IF(A13="","",IF('台帳_記入例'!G7="対象外","対象外・別管理",IF('台帳_記入例'!G7&lt;&gt;"確定","保留・原本要確認",IF(NOT(AND('台帳_記入例'!$G$7="確定",'台帳_記入例'!$U$7&lt;&gt;"今回連絡完了")),"条件外・通知停止",IF(E13="","基準日要確認",IF(E13&lt;'使い方'!$B$3,"過去予定・未完了を点検",IF(E13='使い方'!$B$3,"本日対象","予定")))))))</x:f>
        <x:v>予定</x:v>
      </x:c>
      <x:c r="J13" s="40" t="str">
        <x:f>IF(A13="","",'台帳_記入例'!U7)</x:f>
        <x:v>判断期限超過</x:v>
      </x:c>
    </x:row>
    <x:row r="14" ht="37" customHeight="1">
      <x:c r="A14" s="40" t="str">
        <x:f>IF('台帳_記入例'!A8="","",'台帳_記入例'!A8)</x:f>
        <x:v>C03</x:v>
      </x:c>
      <x:c r="B14" s="40" t="str">
        <x:f>IF(A14="","",'通知ルール'!A6)</x:f>
        <x:v>R01</x:v>
      </x:c>
      <x:c r="C14" s="60" t="n">
        <x:f>IF(OR(A14="",'台帳_記入例'!G8&lt;&gt;"確定",'台帳_記入例'!I8=""),"",'台帳_記入例'!I8)</x:f>
        <x:v>46255</x:v>
      </x:c>
      <x:c r="D14" s="40" t="n">
        <x:f>IF(A14="","",'通知ルール'!C6)</x:f>
        <x:v>7</x:v>
      </x:c>
      <x:c r="E14" s="60" t="n">
        <x:f>IF(OR(A14="",C14=""),"",C14-D14)</x:f>
        <x:v>46248</x:v>
      </x:c>
      <x:c r="F14" s="40" t="str">
        <x:f>IF(A14="","",'通知ルール'!D6)</x:f>
        <x:v>09:00</x:v>
      </x:c>
      <x:c r="G14" s="40" t="str">
        <x:f>IF(A14="","",'台帳_記入例'!J8&amp;"／"&amp;'台帳_記入例'!K8)</x:f>
        <x:v>購買A／購買B</x:v>
      </x:c>
      <x:c r="H14" s="40" t="str">
        <x:f>IF(A14="","",'通知ルール'!F6)</x:f>
        <x:v>期限確定かつ未判断</x:v>
      </x:c>
      <x:c r="I14" s="40" t="str">
        <x:f>IF(A14="","",IF('台帳_記入例'!G8="対象外","対象外・別管理",IF('台帳_記入例'!G8&lt;&gt;"確定","保留・原本要確認",IF(NOT(AND('台帳_記入例'!$G$8="確定",'台帳_記入例'!$L$8="未判断")),"条件外・通知停止",IF(E14="","基準日要確認",IF(E14&lt;'使い方'!$B$3,"過去予定・未完了を点検",IF(E14='使い方'!$B$3,"本日対象","予定")))))))</x:f>
        <x:v>条件外・通知停止</x:v>
      </x:c>
      <x:c r="J14" s="40" t="str">
        <x:f>IF(A14="","",'台帳_記入例'!U8)</x:f>
        <x:v>今回連絡完了</x:v>
      </x:c>
    </x:row>
    <x:row r="15" ht="37" customHeight="1">
      <x:c r="A15" s="40" t="str">
        <x:f>IF('台帳_記入例'!A8="","",'台帳_記入例'!A8)</x:f>
        <x:v>C03</x:v>
      </x:c>
      <x:c r="B15" s="40" t="str">
        <x:f>IF(A15="","",'通知ルール'!A7)</x:f>
        <x:v>R02</x:v>
      </x:c>
      <x:c r="C15" s="60" t="n">
        <x:f>IF(OR(A15="",'台帳_記入例'!G8&lt;&gt;"確定",'台帳_記入例'!I8=""),"",'台帳_記入例'!I8)</x:f>
        <x:v>46255</x:v>
      </x:c>
      <x:c r="D15" s="40" t="n">
        <x:f>IF(A15="","",'通知ルール'!C7)</x:f>
        <x:v>0</x:v>
      </x:c>
      <x:c r="E15" s="60" t="n">
        <x:f>IF(OR(A15="",C15=""),"",C15-D15)</x:f>
        <x:v>46255</x:v>
      </x:c>
      <x:c r="F15" s="40" t="str">
        <x:f>IF(A15="","",'通知ルール'!D7)</x:f>
        <x:v>09:00</x:v>
      </x:c>
      <x:c r="G15" s="40" t="str">
        <x:f>IF(A15="","",'台帳_記入例'!J8&amp;"／"&amp;'台帳_記入例'!K8&amp;"／部門責任者")</x:f>
        <x:v>購買A／購買B／部門責任者</x:v>
      </x:c>
      <x:c r="H15" s="40" t="str">
        <x:f>IF(A15="","",'通知ルール'!F7)</x:f>
        <x:v>期限確定かつ未判断</x:v>
      </x:c>
      <x:c r="I15" s="40" t="str">
        <x:f>IF(A15="","",IF('台帳_記入例'!G8="対象外","対象外・別管理",IF('台帳_記入例'!G8&lt;&gt;"確定","保留・原本要確認",IF(NOT(AND('台帳_記入例'!$G$8="確定",'台帳_記入例'!$L$8="未判断")),"条件外・通知停止",IF(E15="","基準日要確認",IF(E15&lt;'使い方'!$B$3,"過去予定・未完了を点検",IF(E15='使い方'!$B$3,"本日対象","予定")))))))</x:f>
        <x:v>条件外・通知停止</x:v>
      </x:c>
      <x:c r="J15" s="40" t="str">
        <x:f>IF(A15="","",'台帳_記入例'!U8)</x:f>
        <x:v>今回連絡完了</x:v>
      </x:c>
    </x:row>
    <x:row r="16" ht="37" customHeight="1">
      <x:c r="A16" s="40" t="str">
        <x:f>IF('台帳_記入例'!A8="","",'台帳_記入例'!A8)</x:f>
        <x:v>C03</x:v>
      </x:c>
      <x:c r="B16" s="40" t="str">
        <x:f>IF(A16="","",'通知ルール'!A8)</x:f>
        <x:v>R03</x:v>
      </x:c>
      <x:c r="C16" s="60" t="n">
        <x:f>IF(OR(A16="",'台帳_記入例'!G8&lt;&gt;"確定",'台帳_記入例'!F8=""),"",'台帳_記入例'!F8)</x:f>
        <x:v>46265</x:v>
      </x:c>
      <x:c r="D16" s="40" t="n">
        <x:f>IF(A16="","",'通知ルール'!C8)</x:f>
        <x:v>7</x:v>
      </x:c>
      <x:c r="E16" s="60" t="n">
        <x:f>IF(OR(A16="",C16=""),"",C16-D16)</x:f>
        <x:v>46258</x:v>
      </x:c>
      <x:c r="F16" s="40" t="str">
        <x:f>IF(A16="","",'通知ルール'!D8)</x:f>
        <x:v>09:00</x:v>
      </x:c>
      <x:c r="G16" s="40" t="str">
        <x:f>IF(A16="","",'台帳_記入例'!J8&amp;"／"&amp;'台帳_記入例'!K8)</x:f>
        <x:v>購買A／購買B</x:v>
      </x:c>
      <x:c r="H16" s="40" t="str">
        <x:f>IF(A16="","",'通知ルール'!F8)</x:f>
        <x:v>期限確定かつ今回連絡未完了</x:v>
      </x:c>
      <x:c r="I16" s="40" t="str">
        <x:f>IF(A16="","",IF('台帳_記入例'!G8="対象外","対象外・別管理",IF('台帳_記入例'!G8&lt;&gt;"確定","保留・原本要確認",IF(NOT(AND('台帳_記入例'!$G$8="確定",'台帳_記入例'!$U$8&lt;&gt;"今回連絡完了")),"条件外・通知停止",IF(E16="","基準日要確認",IF(E16&lt;'使い方'!$B$3,"過去予定・未完了を点検",IF(E16='使い方'!$B$3,"本日対象","予定")))))))</x:f>
        <x:v>条件外・通知停止</x:v>
      </x:c>
      <x:c r="J16" s="40" t="str">
        <x:f>IF(A16="","",'台帳_記入例'!U8)</x:f>
        <x:v>今回連絡完了</x:v>
      </x:c>
    </x:row>
    <x:row r="17" ht="37" customHeight="1">
      <x:c r="A17" s="40" t="str">
        <x:f>IF('台帳_記入例'!A8="","",'台帳_記入例'!A8)</x:f>
        <x:v>C03</x:v>
      </x:c>
      <x:c r="B17" s="40" t="str">
        <x:f>IF(A17="","",'通知ルール'!A9)</x:f>
        <x:v>R04</x:v>
      </x:c>
      <x:c r="C17" s="60" t="n">
        <x:f>IF(OR(A17="",'台帳_記入例'!G8&lt;&gt;"確定",'台帳_記入例'!F8=""),"",'台帳_記入例'!F8)</x:f>
        <x:v>46265</x:v>
      </x:c>
      <x:c r="D17" s="40" t="n">
        <x:f>IF(A17="","",'通知ルール'!C9)</x:f>
        <x:v>0</x:v>
      </x:c>
      <x:c r="E17" s="60" t="n">
        <x:f>IF(OR(A17="",C17=""),"",C17-D17)</x:f>
        <x:v>46265</x:v>
      </x:c>
      <x:c r="F17" s="40" t="str">
        <x:f>IF(A17="","",'通知ルール'!D9)</x:f>
        <x:v>09:00</x:v>
      </x:c>
      <x:c r="G17" s="40" t="str">
        <x:f>IF(A17="","",'台帳_記入例'!J8&amp;"／"&amp;'台帳_記入例'!K8&amp;"／部門責任者")</x:f>
        <x:v>購買A／購買B／部門責任者</x:v>
      </x:c>
      <x:c r="H17" s="40" t="str">
        <x:f>IF(A17="","",'通知ルール'!F9)</x:f>
        <x:v>期限確定かつ今回連絡未完了</x:v>
      </x:c>
      <x:c r="I17" s="40" t="str">
        <x:f>IF(A17="","",IF('台帳_記入例'!G8="対象外","対象外・別管理",IF('台帳_記入例'!G8&lt;&gt;"確定","保留・原本要確認",IF(NOT(AND('台帳_記入例'!$G$8="確定",'台帳_記入例'!$U$8&lt;&gt;"今回連絡完了")),"条件外・通知停止",IF(E17="","基準日要確認",IF(E17&lt;'使い方'!$B$3,"過去予定・未完了を点検",IF(E17='使い方'!$B$3,"本日対象","予定")))))))</x:f>
        <x:v>条件外・通知停止</x:v>
      </x:c>
      <x:c r="J17" s="40" t="str">
        <x:f>IF(A17="","",'台帳_記入例'!U8)</x:f>
        <x:v>今回連絡完了</x:v>
      </x:c>
    </x:row>
    <x:row r="18" ht="37" customHeight="1">
      <x:c r="A18" s="40" t="str">
        <x:f>IF('台帳_記入例'!A9="","",'台帳_記入例'!A9)</x:f>
        <x:v>C04</x:v>
      </x:c>
      <x:c r="B18" s="40" t="str">
        <x:f>IF(A18="","",'通知ルール'!A6)</x:f>
        <x:v>R01</x:v>
      </x:c>
      <x:c r="C18" s="60" t="n">
        <x:f>IF(OR(A18="",'台帳_記入例'!G9&lt;&gt;"確定",'台帳_記入例'!I9=""),"",'台帳_記入例'!I9)</x:f>
        <x:v>46276</x:v>
      </x:c>
      <x:c r="D18" s="40" t="n">
        <x:f>IF(A18="","",'通知ルール'!C6)</x:f>
        <x:v>7</x:v>
      </x:c>
      <x:c r="E18" s="60" t="n">
        <x:f>IF(OR(A18="",C18=""),"",C18-D18)</x:f>
        <x:v>46269</x:v>
      </x:c>
      <x:c r="F18" s="40" t="str">
        <x:f>IF(A18="","",'通知ルール'!D6)</x:f>
        <x:v>09:00</x:v>
      </x:c>
      <x:c r="G18" s="40" t="str">
        <x:f>IF(A18="","",'台帳_記入例'!J9&amp;"／"&amp;'台帳_記入例'!K9)</x:f>
        <x:v>情シスA／情シスB</x:v>
      </x:c>
      <x:c r="H18" s="40" t="str">
        <x:f>IF(A18="","",'通知ルール'!F6)</x:f>
        <x:v>期限確定かつ未判断</x:v>
      </x:c>
      <x:c r="I18" s="40" t="str">
        <x:f>IF(A18="","",IF('台帳_記入例'!G9="対象外","対象外・別管理",IF('台帳_記入例'!G9&lt;&gt;"確定","保留・原本要確認",IF(NOT(AND('台帳_記入例'!$G$9="確定",'台帳_記入例'!$L$9="未判断")),"条件外・通知停止",IF(E18="","基準日要確認",IF(E18&lt;'使い方'!$B$3,"過去予定・未完了を点検",IF(E18='使い方'!$B$3,"本日対象","予定")))))))</x:f>
        <x:v>条件外・通知停止</x:v>
      </x:c>
      <x:c r="J18" s="40" t="str">
        <x:f>IF(A18="","",'台帳_記入例'!U9)</x:f>
        <x:v>原本条件の連絡確認待ち</x:v>
      </x:c>
    </x:row>
    <x:row r="19" ht="37" customHeight="1">
      <x:c r="A19" s="40" t="str">
        <x:f>IF('台帳_記入例'!A9="","",'台帳_記入例'!A9)</x:f>
        <x:v>C04</x:v>
      </x:c>
      <x:c r="B19" s="40" t="str">
        <x:f>IF(A19="","",'通知ルール'!A7)</x:f>
        <x:v>R02</x:v>
      </x:c>
      <x:c r="C19" s="60" t="n">
        <x:f>IF(OR(A19="",'台帳_記入例'!G9&lt;&gt;"確定",'台帳_記入例'!I9=""),"",'台帳_記入例'!I9)</x:f>
        <x:v>46276</x:v>
      </x:c>
      <x:c r="D19" s="40" t="n">
        <x:f>IF(A19="","",'通知ルール'!C7)</x:f>
        <x:v>0</x:v>
      </x:c>
      <x:c r="E19" s="60" t="n">
        <x:f>IF(OR(A19="",C19=""),"",C19-D19)</x:f>
        <x:v>46276</x:v>
      </x:c>
      <x:c r="F19" s="40" t="str">
        <x:f>IF(A19="","",'通知ルール'!D7)</x:f>
        <x:v>09:00</x:v>
      </x:c>
      <x:c r="G19" s="40" t="str">
        <x:f>IF(A19="","",'台帳_記入例'!J9&amp;"／"&amp;'台帳_記入例'!K9&amp;"／部門責任者")</x:f>
        <x:v>情シスA／情シスB／部門責任者</x:v>
      </x:c>
      <x:c r="H19" s="40" t="str">
        <x:f>IF(A19="","",'通知ルール'!F7)</x:f>
        <x:v>期限確定かつ未判断</x:v>
      </x:c>
      <x:c r="I19" s="40" t="str">
        <x:f>IF(A19="","",IF('台帳_記入例'!G9="対象外","対象外・別管理",IF('台帳_記入例'!G9&lt;&gt;"確定","保留・原本要確認",IF(NOT(AND('台帳_記入例'!$G$9="確定",'台帳_記入例'!$L$9="未判断")),"条件外・通知停止",IF(E19="","基準日要確認",IF(E19&lt;'使い方'!$B$3,"過去予定・未完了を点検",IF(E19='使い方'!$B$3,"本日対象","予定")))))))</x:f>
        <x:v>条件外・通知停止</x:v>
      </x:c>
      <x:c r="J19" s="40" t="str">
        <x:f>IF(A19="","",'台帳_記入例'!U9)</x:f>
        <x:v>原本条件の連絡確認待ち</x:v>
      </x:c>
    </x:row>
    <x:row r="20" ht="37" customHeight="1">
      <x:c r="A20" s="40" t="str">
        <x:f>IF('台帳_記入例'!A9="","",'台帳_記入例'!A9)</x:f>
        <x:v>C04</x:v>
      </x:c>
      <x:c r="B20" s="40" t="str">
        <x:f>IF(A20="","",'通知ルール'!A8)</x:f>
        <x:v>R03</x:v>
      </x:c>
      <x:c r="C20" s="60" t="n">
        <x:f>IF(OR(A20="",'台帳_記入例'!G9&lt;&gt;"確定",'台帳_記入例'!F9=""),"",'台帳_記入例'!F9)</x:f>
        <x:v>46283</x:v>
      </x:c>
      <x:c r="D20" s="40" t="n">
        <x:f>IF(A20="","",'通知ルール'!C8)</x:f>
        <x:v>7</x:v>
      </x:c>
      <x:c r="E20" s="60" t="n">
        <x:f>IF(OR(A20="",C20=""),"",C20-D20)</x:f>
        <x:v>46276</x:v>
      </x:c>
      <x:c r="F20" s="40" t="str">
        <x:f>IF(A20="","",'通知ルール'!D8)</x:f>
        <x:v>09:00</x:v>
      </x:c>
      <x:c r="G20" s="40" t="str">
        <x:f>IF(A20="","",'台帳_記入例'!J9&amp;"／"&amp;'台帳_記入例'!K9)</x:f>
        <x:v>情シスA／情シスB</x:v>
      </x:c>
      <x:c r="H20" s="40" t="str">
        <x:f>IF(A20="","",'通知ルール'!F8)</x:f>
        <x:v>期限確定かつ今回連絡未完了</x:v>
      </x:c>
      <x:c r="I20" s="40" t="str">
        <x:f>IF(A20="","",IF('台帳_記入例'!G9="対象外","対象外・別管理",IF('台帳_記入例'!G9&lt;&gt;"確定","保留・原本要確認",IF(NOT(AND('台帳_記入例'!$G$9="確定",'台帳_記入例'!$U$9&lt;&gt;"今回連絡完了")),"条件外・通知停止",IF(E20="","基準日要確認",IF(E20&lt;'使い方'!$B$3,"過去予定・未完了を点検",IF(E20='使い方'!$B$3,"本日対象","予定")))))))</x:f>
        <x:v>過去予定・未完了を点検</x:v>
      </x:c>
      <x:c r="J20" s="40" t="str">
        <x:f>IF(A20="","",'台帳_記入例'!U9)</x:f>
        <x:v>原本条件の連絡確認待ち</x:v>
      </x:c>
    </x:row>
    <x:row r="21" ht="37" customHeight="1">
      <x:c r="A21" s="40" t="str">
        <x:f>IF('台帳_記入例'!A9="","",'台帳_記入例'!A9)</x:f>
        <x:v>C04</x:v>
      </x:c>
      <x:c r="B21" s="40" t="str">
        <x:f>IF(A21="","",'通知ルール'!A9)</x:f>
        <x:v>R04</x:v>
      </x:c>
      <x:c r="C21" s="60" t="n">
        <x:f>IF(OR(A21="",'台帳_記入例'!G9&lt;&gt;"確定",'台帳_記入例'!F9=""),"",'台帳_記入例'!F9)</x:f>
        <x:v>46283</x:v>
      </x:c>
      <x:c r="D21" s="40" t="n">
        <x:f>IF(A21="","",'通知ルール'!C9)</x:f>
        <x:v>0</x:v>
      </x:c>
      <x:c r="E21" s="60" t="n">
        <x:f>IF(OR(A21="",C21=""),"",C21-D21)</x:f>
        <x:v>46283</x:v>
      </x:c>
      <x:c r="F21" s="40" t="str">
        <x:f>IF(A21="","",'通知ルール'!D9)</x:f>
        <x:v>09:00</x:v>
      </x:c>
      <x:c r="G21" s="40" t="str">
        <x:f>IF(A21="","",'台帳_記入例'!J9&amp;"／"&amp;'台帳_記入例'!K9&amp;"／部門責任者")</x:f>
        <x:v>情シスA／情シスB／部門責任者</x:v>
      </x:c>
      <x:c r="H21" s="40" t="str">
        <x:f>IF(A21="","",'通知ルール'!F9)</x:f>
        <x:v>期限確定かつ今回連絡未完了</x:v>
      </x:c>
      <x:c r="I21" s="40" t="str">
        <x:f>IF(A21="","",IF('台帳_記入例'!G9="対象外","対象外・別管理",IF('台帳_記入例'!G9&lt;&gt;"確定","保留・原本要確認",IF(NOT(AND('台帳_記入例'!$G$9="確定",'台帳_記入例'!$U$9&lt;&gt;"今回連絡完了")),"条件外・通知停止",IF(E21="","基準日要確認",IF(E21&lt;'使い方'!$B$3,"過去予定・未完了を点検",IF(E21='使い方'!$B$3,"本日対象","予定")))))))</x:f>
        <x:v>予定</x:v>
      </x:c>
      <x:c r="J21" s="40" t="str">
        <x:f>IF(A21="","",'台帳_記入例'!U9)</x:f>
        <x:v>原本条件の連絡確認待ち</x:v>
      </x:c>
    </x:row>
    <x:row r="22" ht="37" customHeight="1">
      <x:c r="A22" s="40" t="str">
        <x:f>IF('台帳_記入例'!A10="","",'台帳_記入例'!A10)</x:f>
        <x:v>C05</x:v>
      </x:c>
      <x:c r="B22" s="40" t="str">
        <x:f>IF(A22="","",'通知ルール'!A6)</x:f>
        <x:v>R01</x:v>
      </x:c>
      <x:c r="C22" s="60" t="n">
        <x:f>IF(OR(A22="",'台帳_記入例'!G10&lt;&gt;"確定",'台帳_記入例'!I10=""),"",'台帳_記入例'!I10)</x:f>
        <x:v>46342</x:v>
      </x:c>
      <x:c r="D22" s="40" t="n">
        <x:f>IF(A22="","",'通知ルール'!C6)</x:f>
        <x:v>7</x:v>
      </x:c>
      <x:c r="E22" s="60" t="n">
        <x:f>IF(OR(A22="",C22=""),"",C22-D22)</x:f>
        <x:v>46335</x:v>
      </x:c>
      <x:c r="F22" s="40" t="str">
        <x:f>IF(A22="","",'通知ルール'!D6)</x:f>
        <x:v>09:00</x:v>
      </x:c>
      <x:c r="G22" s="40" t="str">
        <x:f>IF(A22="","",'台帳_記入例'!J10&amp;"／"&amp;'台帳_記入例'!K10)</x:f>
        <x:v>購買A／購買B</x:v>
      </x:c>
      <x:c r="H22" s="40" t="str">
        <x:f>IF(A22="","",'通知ルール'!F6)</x:f>
        <x:v>期限確定かつ未判断</x:v>
      </x:c>
      <x:c r="I22" s="40" t="str">
        <x:f>IF(A22="","",IF('台帳_記入例'!G10="対象外","対象外・別管理",IF('台帳_記入例'!G10&lt;&gt;"確定","保留・原本要確認",IF(NOT(AND('台帳_記入例'!$G$10="確定",'台帳_記入例'!$L$10="未判断")),"条件外・通知停止",IF(E22="","基準日要確認",IF(E22&lt;'使い方'!$B$3,"過去予定・未完了を点検",IF(E22='使い方'!$B$3,"本日対象","予定")))))))</x:f>
        <x:v>予定</x:v>
      </x:c>
      <x:c r="J22" s="40" t="str">
        <x:f>IF(A22="","",'台帳_記入例'!U10)</x:f>
        <x:v>判断待ち</x:v>
      </x:c>
    </x:row>
    <x:row r="23" ht="37" customHeight="1">
      <x:c r="A23" s="40" t="str">
        <x:f>IF('台帳_記入例'!A10="","",'台帳_記入例'!A10)</x:f>
        <x:v>C05</x:v>
      </x:c>
      <x:c r="B23" s="40" t="str">
        <x:f>IF(A23="","",'通知ルール'!A7)</x:f>
        <x:v>R02</x:v>
      </x:c>
      <x:c r="C23" s="60" t="n">
        <x:f>IF(OR(A23="",'台帳_記入例'!G10&lt;&gt;"確定",'台帳_記入例'!I10=""),"",'台帳_記入例'!I10)</x:f>
        <x:v>46342</x:v>
      </x:c>
      <x:c r="D23" s="40" t="n">
        <x:f>IF(A23="","",'通知ルール'!C7)</x:f>
        <x:v>0</x:v>
      </x:c>
      <x:c r="E23" s="60" t="n">
        <x:f>IF(OR(A23="",C23=""),"",C23-D23)</x:f>
        <x:v>46342</x:v>
      </x:c>
      <x:c r="F23" s="40" t="str">
        <x:f>IF(A23="","",'通知ルール'!D7)</x:f>
        <x:v>09:00</x:v>
      </x:c>
      <x:c r="G23" s="40" t="str">
        <x:f>IF(A23="","",'台帳_記入例'!J10&amp;"／"&amp;'台帳_記入例'!K10&amp;"／部門責任者")</x:f>
        <x:v>購買A／購買B／部門責任者</x:v>
      </x:c>
      <x:c r="H23" s="40" t="str">
        <x:f>IF(A23="","",'通知ルール'!F7)</x:f>
        <x:v>期限確定かつ未判断</x:v>
      </x:c>
      <x:c r="I23" s="40" t="str">
        <x:f>IF(A23="","",IF('台帳_記入例'!G10="対象外","対象外・別管理",IF('台帳_記入例'!G10&lt;&gt;"確定","保留・原本要確認",IF(NOT(AND('台帳_記入例'!$G$10="確定",'台帳_記入例'!$L$10="未判断")),"条件外・通知停止",IF(E23="","基準日要確認",IF(E23&lt;'使い方'!$B$3,"過去予定・未完了を点検",IF(E23='使い方'!$B$3,"本日対象","予定")))))))</x:f>
        <x:v>予定</x:v>
      </x:c>
      <x:c r="J23" s="40" t="str">
        <x:f>IF(A23="","",'台帳_記入例'!U10)</x:f>
        <x:v>判断待ち</x:v>
      </x:c>
    </x:row>
    <x:row r="24" ht="37" customHeight="1">
      <x:c r="A24" s="40" t="str">
        <x:f>IF('台帳_記入例'!A10="","",'台帳_記入例'!A10)</x:f>
        <x:v>C05</x:v>
      </x:c>
      <x:c r="B24" s="40" t="str">
        <x:f>IF(A24="","",'通知ルール'!A8)</x:f>
        <x:v>R03</x:v>
      </x:c>
      <x:c r="C24" s="60" t="n">
        <x:f>IF(OR(A24="",'台帳_記入例'!G10&lt;&gt;"確定",'台帳_記入例'!F10=""),"",'台帳_記入例'!F10)</x:f>
        <x:v>46356</x:v>
      </x:c>
      <x:c r="D24" s="40" t="n">
        <x:f>IF(A24="","",'通知ルール'!C8)</x:f>
        <x:v>7</x:v>
      </x:c>
      <x:c r="E24" s="60" t="n">
        <x:f>IF(OR(A24="",C24=""),"",C24-D24)</x:f>
        <x:v>46349</x:v>
      </x:c>
      <x:c r="F24" s="40" t="str">
        <x:f>IF(A24="","",'通知ルール'!D8)</x:f>
        <x:v>09:00</x:v>
      </x:c>
      <x:c r="G24" s="40" t="str">
        <x:f>IF(A24="","",'台帳_記入例'!J10&amp;"／"&amp;'台帳_記入例'!K10)</x:f>
        <x:v>購買A／購買B</x:v>
      </x:c>
      <x:c r="H24" s="40" t="str">
        <x:f>IF(A24="","",'通知ルール'!F8)</x:f>
        <x:v>期限確定かつ今回連絡未完了</x:v>
      </x:c>
      <x:c r="I24" s="40" t="str">
        <x:f>IF(A24="","",IF('台帳_記入例'!G10="対象外","対象外・別管理",IF('台帳_記入例'!G10&lt;&gt;"確定","保留・原本要確認",IF(NOT(AND('台帳_記入例'!$G$10="確定",'台帳_記入例'!$U$10&lt;&gt;"今回連絡完了")),"条件外・通知停止",IF(E24="","基準日要確認",IF(E24&lt;'使い方'!$B$3,"過去予定・未完了を点検",IF(E24='使い方'!$B$3,"本日対象","予定")))))))</x:f>
        <x:v>予定</x:v>
      </x:c>
      <x:c r="J24" s="40" t="str">
        <x:f>IF(A24="","",'台帳_記入例'!U10)</x:f>
        <x:v>判断待ち</x:v>
      </x:c>
    </x:row>
    <x:row r="25" ht="37" customHeight="1">
      <x:c r="A25" s="40" t="str">
        <x:f>IF('台帳_記入例'!A10="","",'台帳_記入例'!A10)</x:f>
        <x:v>C05</x:v>
      </x:c>
      <x:c r="B25" s="40" t="str">
        <x:f>IF(A25="","",'通知ルール'!A9)</x:f>
        <x:v>R04</x:v>
      </x:c>
      <x:c r="C25" s="60" t="n">
        <x:f>IF(OR(A25="",'台帳_記入例'!G10&lt;&gt;"確定",'台帳_記入例'!F10=""),"",'台帳_記入例'!F10)</x:f>
        <x:v>46356</x:v>
      </x:c>
      <x:c r="D25" s="40" t="n">
        <x:f>IF(A25="","",'通知ルール'!C9)</x:f>
        <x:v>0</x:v>
      </x:c>
      <x:c r="E25" s="60" t="n">
        <x:f>IF(OR(A25="",C25=""),"",C25-D25)</x:f>
        <x:v>46356</x:v>
      </x:c>
      <x:c r="F25" s="40" t="str">
        <x:f>IF(A25="","",'通知ルール'!D9)</x:f>
        <x:v>09:00</x:v>
      </x:c>
      <x:c r="G25" s="40" t="str">
        <x:f>IF(A25="","",'台帳_記入例'!J10&amp;"／"&amp;'台帳_記入例'!K10&amp;"／部門責任者")</x:f>
        <x:v>購買A／購買B／部門責任者</x:v>
      </x:c>
      <x:c r="H25" s="40" t="str">
        <x:f>IF(A25="","",'通知ルール'!F9)</x:f>
        <x:v>期限確定かつ今回連絡未完了</x:v>
      </x:c>
      <x:c r="I25" s="40" t="str">
        <x:f>IF(A25="","",IF('台帳_記入例'!G10="対象外","対象外・別管理",IF('台帳_記入例'!G10&lt;&gt;"確定","保留・原本要確認",IF(NOT(AND('台帳_記入例'!$G$10="確定",'台帳_記入例'!$U$10&lt;&gt;"今回連絡完了")),"条件外・通知停止",IF(E25="","基準日要確認",IF(E25&lt;'使い方'!$B$3,"過去予定・未完了を点検",IF(E25='使い方'!$B$3,"本日対象","予定")))))))</x:f>
        <x:v>予定</x:v>
      </x:c>
      <x:c r="J25" s="40" t="str">
        <x:f>IF(A25="","",'台帳_記入例'!U10)</x:f>
        <x:v>判断待ち</x:v>
      </x:c>
    </x:row>
    <x:row r="26" ht="37" customHeight="1">
      <x:c r="A26" s="40" t="str">
        <x:f>IF('台帳_記入例'!A11="","",'台帳_記入例'!A11)</x:f>
        <x:v>C06</x:v>
      </x:c>
      <x:c r="B26" s="40" t="str">
        <x:f>IF(A26="","",'通知ルール'!A6)</x:f>
        <x:v>R01</x:v>
      </x:c>
      <x:c r="C26" s="60" t="str">
        <x:f>IF(OR(A26="",'台帳_記入例'!G11&lt;&gt;"確定",'台帳_記入例'!I11=""),"",'台帳_記入例'!I11)</x:f>
      </x:c>
      <x:c r="D26" s="40" t="n">
        <x:f>IF(A26="","",'通知ルール'!C6)</x:f>
        <x:v>7</x:v>
      </x:c>
      <x:c r="E26" s="60" t="str">
        <x:f>IF(OR(A26="",C26=""),"",C26-D26)</x:f>
      </x:c>
      <x:c r="F26" s="40" t="str">
        <x:f>IF(A26="","",'通知ルール'!D6)</x:f>
        <x:v>09:00</x:v>
      </x:c>
      <x:c r="G26" s="40" t="str">
        <x:f>IF(A26="","",'台帳_記入例'!J11&amp;"／"&amp;'台帳_記入例'!K11)</x:f>
        <x:v>総務A／総務B</x:v>
      </x:c>
      <x:c r="H26" s="40" t="str">
        <x:f>IF(A26="","",'通知ルール'!F6)</x:f>
        <x:v>期限確定かつ未判断</x:v>
      </x:c>
      <x:c r="I26" s="40" t="str">
        <x:f>IF(A26="","",IF('台帳_記入例'!G11="対象外","対象外・別管理",IF('台帳_記入例'!G11&lt;&gt;"確定","保留・原本要確認",IF(NOT(AND('台帳_記入例'!$G$11="確定",'台帳_記入例'!$L$11="未判断")),"条件外・通知停止",IF(E26="","基準日要確認",IF(E26&lt;'使い方'!$B$3,"過去予定・未完了を点検",IF(E26='使い方'!$B$3,"本日対象","予定")))))))</x:f>
        <x:v>保留・原本要確認</x:v>
      </x:c>
      <x:c r="J26" s="40" t="str">
        <x:f>IF(A26="","",'台帳_記入例'!U11)</x:f>
        <x:v>原本要確認</x:v>
      </x:c>
    </x:row>
    <x:row r="27" ht="37" customHeight="1">
      <x:c r="A27" s="40" t="str">
        <x:f>IF('台帳_記入例'!A11="","",'台帳_記入例'!A11)</x:f>
        <x:v>C06</x:v>
      </x:c>
      <x:c r="B27" s="40" t="str">
        <x:f>IF(A27="","",'通知ルール'!A7)</x:f>
        <x:v>R02</x:v>
      </x:c>
      <x:c r="C27" s="60" t="str">
        <x:f>IF(OR(A27="",'台帳_記入例'!G11&lt;&gt;"確定",'台帳_記入例'!I11=""),"",'台帳_記入例'!I11)</x:f>
      </x:c>
      <x:c r="D27" s="40" t="n">
        <x:f>IF(A27="","",'通知ルール'!C7)</x:f>
        <x:v>0</x:v>
      </x:c>
      <x:c r="E27" s="60" t="str">
        <x:f>IF(OR(A27="",C27=""),"",C27-D27)</x:f>
      </x:c>
      <x:c r="F27" s="40" t="str">
        <x:f>IF(A27="","",'通知ルール'!D7)</x:f>
        <x:v>09:00</x:v>
      </x:c>
      <x:c r="G27" s="40" t="str">
        <x:f>IF(A27="","",'台帳_記入例'!J11&amp;"／"&amp;'台帳_記入例'!K11&amp;"／部門責任者")</x:f>
        <x:v>総務A／総務B／部門責任者</x:v>
      </x:c>
      <x:c r="H27" s="40" t="str">
        <x:f>IF(A27="","",'通知ルール'!F7)</x:f>
        <x:v>期限確定かつ未判断</x:v>
      </x:c>
      <x:c r="I27" s="40" t="str">
        <x:f>IF(A27="","",IF('台帳_記入例'!G11="対象外","対象外・別管理",IF('台帳_記入例'!G11&lt;&gt;"確定","保留・原本要確認",IF(NOT(AND('台帳_記入例'!$G$11="確定",'台帳_記入例'!$L$11="未判断")),"条件外・通知停止",IF(E27="","基準日要確認",IF(E27&lt;'使い方'!$B$3,"過去予定・未完了を点検",IF(E27='使い方'!$B$3,"本日対象","予定")))))))</x:f>
        <x:v>保留・原本要確認</x:v>
      </x:c>
      <x:c r="J27" s="40" t="str">
        <x:f>IF(A27="","",'台帳_記入例'!U11)</x:f>
        <x:v>原本要確認</x:v>
      </x:c>
    </x:row>
    <x:row r="28" ht="37" customHeight="1">
      <x:c r="A28" s="40" t="str">
        <x:f>IF('台帳_記入例'!A11="","",'台帳_記入例'!A11)</x:f>
        <x:v>C06</x:v>
      </x:c>
      <x:c r="B28" s="40" t="str">
        <x:f>IF(A28="","",'通知ルール'!A8)</x:f>
        <x:v>R03</x:v>
      </x:c>
      <x:c r="C28" s="60" t="str">
        <x:f>IF(OR(A28="",'台帳_記入例'!G11&lt;&gt;"確定",'台帳_記入例'!F11=""),"",'台帳_記入例'!F11)</x:f>
      </x:c>
      <x:c r="D28" s="40" t="n">
        <x:f>IF(A28="","",'通知ルール'!C8)</x:f>
        <x:v>7</x:v>
      </x:c>
      <x:c r="E28" s="60" t="str">
        <x:f>IF(OR(A28="",C28=""),"",C28-D28)</x:f>
      </x:c>
      <x:c r="F28" s="40" t="str">
        <x:f>IF(A28="","",'通知ルール'!D8)</x:f>
        <x:v>09:00</x:v>
      </x:c>
      <x:c r="G28" s="40" t="str">
        <x:f>IF(A28="","",'台帳_記入例'!J11&amp;"／"&amp;'台帳_記入例'!K11)</x:f>
        <x:v>総務A／総務B</x:v>
      </x:c>
      <x:c r="H28" s="40" t="str">
        <x:f>IF(A28="","",'通知ルール'!F8)</x:f>
        <x:v>期限確定かつ今回連絡未完了</x:v>
      </x:c>
      <x:c r="I28" s="40" t="str">
        <x:f>IF(A28="","",IF('台帳_記入例'!G11="対象外","対象外・別管理",IF('台帳_記入例'!G11&lt;&gt;"確定","保留・原本要確認",IF(NOT(AND('台帳_記入例'!$G$11="確定",'台帳_記入例'!$U$11&lt;&gt;"今回連絡完了")),"条件外・通知停止",IF(E28="","基準日要確認",IF(E28&lt;'使い方'!$B$3,"過去予定・未完了を点検",IF(E28='使い方'!$B$3,"本日対象","予定")))))))</x:f>
        <x:v>保留・原本要確認</x:v>
      </x:c>
      <x:c r="J28" s="40" t="str">
        <x:f>IF(A28="","",'台帳_記入例'!U11)</x:f>
        <x:v>原本要確認</x:v>
      </x:c>
    </x:row>
    <x:row r="29" ht="37" customHeight="1">
      <x:c r="A29" s="40" t="str">
        <x:f>IF('台帳_記入例'!A11="","",'台帳_記入例'!A11)</x:f>
        <x:v>C06</x:v>
      </x:c>
      <x:c r="B29" s="40" t="str">
        <x:f>IF(A29="","",'通知ルール'!A9)</x:f>
        <x:v>R04</x:v>
      </x:c>
      <x:c r="C29" s="60" t="str">
        <x:f>IF(OR(A29="",'台帳_記入例'!G11&lt;&gt;"確定",'台帳_記入例'!F11=""),"",'台帳_記入例'!F11)</x:f>
      </x:c>
      <x:c r="D29" s="40" t="n">
        <x:f>IF(A29="","",'通知ルール'!C9)</x:f>
        <x:v>0</x:v>
      </x:c>
      <x:c r="E29" s="60" t="str">
        <x:f>IF(OR(A29="",C29=""),"",C29-D29)</x:f>
      </x:c>
      <x:c r="F29" s="40" t="str">
        <x:f>IF(A29="","",'通知ルール'!D9)</x:f>
        <x:v>09:00</x:v>
      </x:c>
      <x:c r="G29" s="40" t="str">
        <x:f>IF(A29="","",'台帳_記入例'!J11&amp;"／"&amp;'台帳_記入例'!K11&amp;"／部門責任者")</x:f>
        <x:v>総務A／総務B／部門責任者</x:v>
      </x:c>
      <x:c r="H29" s="40" t="str">
        <x:f>IF(A29="","",'通知ルール'!F9)</x:f>
        <x:v>期限確定かつ今回連絡未完了</x:v>
      </x:c>
      <x:c r="I29" s="40" t="str">
        <x:f>IF(A29="","",IF('台帳_記入例'!G11="対象外","対象外・別管理",IF('台帳_記入例'!G11&lt;&gt;"確定","保留・原本要確認",IF(NOT(AND('台帳_記入例'!$G$11="確定",'台帳_記入例'!$U$11&lt;&gt;"今回連絡完了")),"条件外・通知停止",IF(E29="","基準日要確認",IF(E29&lt;'使い方'!$B$3,"過去予定・未完了を点検",IF(E29='使い方'!$B$3,"本日対象","予定")))))))</x:f>
        <x:v>保留・原本要確認</x:v>
      </x:c>
      <x:c r="J29" s="40" t="str">
        <x:f>IF(A29="","",'台帳_記入例'!U11)</x:f>
        <x:v>原本要確認</x:v>
      </x:c>
    </x:row>
    <x:row r="30" ht="37" customHeight="1">
      <x:c r="A30" s="40" t="str">
        <x:f>IF('台帳_記入例'!A12="","",'台帳_記入例'!A12)</x:f>
        <x:v>C07</x:v>
      </x:c>
      <x:c r="B30" s="40" t="str">
        <x:f>IF(A30="","",'通知ルール'!A6)</x:f>
        <x:v>R01</x:v>
      </x:c>
      <x:c r="C30" s="60" t="str">
        <x:f>IF(OR(A30="",'台帳_記入例'!G12&lt;&gt;"確定",'台帳_記入例'!I12=""),"",'台帳_記入例'!I12)</x:f>
      </x:c>
      <x:c r="D30" s="40" t="n">
        <x:f>IF(A30="","",'通知ルール'!C6)</x:f>
        <x:v>7</x:v>
      </x:c>
      <x:c r="E30" s="60" t="str">
        <x:f>IF(OR(A30="",C30=""),"",C30-D30)</x:f>
      </x:c>
      <x:c r="F30" s="40" t="str">
        <x:f>IF(A30="","",'通知ルール'!D6)</x:f>
        <x:v>09:00</x:v>
      </x:c>
      <x:c r="G30" s="40" t="str">
        <x:f>IF(A30="","",'台帳_記入例'!J12&amp;"／"&amp;'台帳_記入例'!K12)</x:f>
        <x:v>業務A／業務B</x:v>
      </x:c>
      <x:c r="H30" s="40" t="str">
        <x:f>IF(A30="","",'通知ルール'!F6)</x:f>
        <x:v>期限確定かつ未判断</x:v>
      </x:c>
      <x:c r="I30" s="40" t="str">
        <x:f>IF(A30="","",IF('台帳_記入例'!G12="対象外","対象外・別管理",IF('台帳_記入例'!G12&lt;&gt;"確定","保留・原本要確認",IF(NOT(AND('台帳_記入例'!$G$12="確定",'台帳_記入例'!$L$12="未判断")),"条件外・通知停止",IF(E30="","基準日要確認",IF(E30&lt;'使い方'!$B$3,"過去予定・未完了を点検",IF(E30='使い方'!$B$3,"本日対象","予定")))))))</x:f>
        <x:v>対象外・別管理</x:v>
      </x:c>
      <x:c r="J30" s="40" t="str">
        <x:f>IF(A30="","",'台帳_記入例'!U12)</x:f>
        <x:v>対象外・別管理</x:v>
      </x:c>
    </x:row>
    <x:row r="31" ht="37" customHeight="1">
      <x:c r="A31" s="40" t="str">
        <x:f>IF('台帳_記入例'!A12="","",'台帳_記入例'!A12)</x:f>
        <x:v>C07</x:v>
      </x:c>
      <x:c r="B31" s="40" t="str">
        <x:f>IF(A31="","",'通知ルール'!A7)</x:f>
        <x:v>R02</x:v>
      </x:c>
      <x:c r="C31" s="60" t="str">
        <x:f>IF(OR(A31="",'台帳_記入例'!G12&lt;&gt;"確定",'台帳_記入例'!I12=""),"",'台帳_記入例'!I12)</x:f>
      </x:c>
      <x:c r="D31" s="40" t="n">
        <x:f>IF(A31="","",'通知ルール'!C7)</x:f>
        <x:v>0</x:v>
      </x:c>
      <x:c r="E31" s="60" t="str">
        <x:f>IF(OR(A31="",C31=""),"",C31-D31)</x:f>
      </x:c>
      <x:c r="F31" s="40" t="str">
        <x:f>IF(A31="","",'通知ルール'!D7)</x:f>
        <x:v>09:00</x:v>
      </x:c>
      <x:c r="G31" s="40" t="str">
        <x:f>IF(A31="","",'台帳_記入例'!J12&amp;"／"&amp;'台帳_記入例'!K12&amp;"／部門責任者")</x:f>
        <x:v>業務A／業務B／部門責任者</x:v>
      </x:c>
      <x:c r="H31" s="40" t="str">
        <x:f>IF(A31="","",'通知ルール'!F7)</x:f>
        <x:v>期限確定かつ未判断</x:v>
      </x:c>
      <x:c r="I31" s="40" t="str">
        <x:f>IF(A31="","",IF('台帳_記入例'!G12="対象外","対象外・別管理",IF('台帳_記入例'!G12&lt;&gt;"確定","保留・原本要確認",IF(NOT(AND('台帳_記入例'!$G$12="確定",'台帳_記入例'!$L$12="未判断")),"条件外・通知停止",IF(E31="","基準日要確認",IF(E31&lt;'使い方'!$B$3,"過去予定・未完了を点検",IF(E31='使い方'!$B$3,"本日対象","予定")))))))</x:f>
        <x:v>対象外・別管理</x:v>
      </x:c>
      <x:c r="J31" s="40" t="str">
        <x:f>IF(A31="","",'台帳_記入例'!U12)</x:f>
        <x:v>対象外・別管理</x:v>
      </x:c>
    </x:row>
    <x:row r="32" ht="37" customHeight="1">
      <x:c r="A32" s="40" t="str">
        <x:f>IF('台帳_記入例'!A12="","",'台帳_記入例'!A12)</x:f>
        <x:v>C07</x:v>
      </x:c>
      <x:c r="B32" s="40" t="str">
        <x:f>IF(A32="","",'通知ルール'!A8)</x:f>
        <x:v>R03</x:v>
      </x:c>
      <x:c r="C32" s="60" t="str">
        <x:f>IF(OR(A32="",'台帳_記入例'!G12&lt;&gt;"確定",'台帳_記入例'!F12=""),"",'台帳_記入例'!F12)</x:f>
      </x:c>
      <x:c r="D32" s="40" t="n">
        <x:f>IF(A32="","",'通知ルール'!C8)</x:f>
        <x:v>7</x:v>
      </x:c>
      <x:c r="E32" s="60" t="str">
        <x:f>IF(OR(A32="",C32=""),"",C32-D32)</x:f>
      </x:c>
      <x:c r="F32" s="40" t="str">
        <x:f>IF(A32="","",'通知ルール'!D8)</x:f>
        <x:v>09:00</x:v>
      </x:c>
      <x:c r="G32" s="40" t="str">
        <x:f>IF(A32="","",'台帳_記入例'!J12&amp;"／"&amp;'台帳_記入例'!K12)</x:f>
        <x:v>業務A／業務B</x:v>
      </x:c>
      <x:c r="H32" s="40" t="str">
        <x:f>IF(A32="","",'通知ルール'!F8)</x:f>
        <x:v>期限確定かつ今回連絡未完了</x:v>
      </x:c>
      <x:c r="I32" s="40" t="str">
        <x:f>IF(A32="","",IF('台帳_記入例'!G12="対象外","対象外・別管理",IF('台帳_記入例'!G12&lt;&gt;"確定","保留・原本要確認",IF(NOT(AND('台帳_記入例'!$G$12="確定",'台帳_記入例'!$U$12&lt;&gt;"今回連絡完了")),"条件外・通知停止",IF(E32="","基準日要確認",IF(E32&lt;'使い方'!$B$3,"過去予定・未完了を点検",IF(E32='使い方'!$B$3,"本日対象","予定")))))))</x:f>
        <x:v>対象外・別管理</x:v>
      </x:c>
      <x:c r="J32" s="40" t="str">
        <x:f>IF(A32="","",'台帳_記入例'!U12)</x:f>
        <x:v>対象外・別管理</x:v>
      </x:c>
    </x:row>
    <x:row r="33" ht="37" customHeight="1">
      <x:c r="A33" s="40" t="str">
        <x:f>IF('台帳_記入例'!A12="","",'台帳_記入例'!A12)</x:f>
        <x:v>C07</x:v>
      </x:c>
      <x:c r="B33" s="40" t="str">
        <x:f>IF(A33="","",'通知ルール'!A9)</x:f>
        <x:v>R04</x:v>
      </x:c>
      <x:c r="C33" s="60" t="str">
        <x:f>IF(OR(A33="",'台帳_記入例'!G12&lt;&gt;"確定",'台帳_記入例'!F12=""),"",'台帳_記入例'!F12)</x:f>
      </x:c>
      <x:c r="D33" s="40" t="n">
        <x:f>IF(A33="","",'通知ルール'!C9)</x:f>
        <x:v>0</x:v>
      </x:c>
      <x:c r="E33" s="60" t="str">
        <x:f>IF(OR(A33="",C33=""),"",C33-D33)</x:f>
      </x:c>
      <x:c r="F33" s="40" t="str">
        <x:f>IF(A33="","",'通知ルール'!D9)</x:f>
        <x:v>09:00</x:v>
      </x:c>
      <x:c r="G33" s="40" t="str">
        <x:f>IF(A33="","",'台帳_記入例'!J12&amp;"／"&amp;'台帳_記入例'!K12&amp;"／部門責任者")</x:f>
        <x:v>業務A／業務B／部門責任者</x:v>
      </x:c>
      <x:c r="H33" s="40" t="str">
        <x:f>IF(A33="","",'通知ルール'!F9)</x:f>
        <x:v>期限確定かつ今回連絡未完了</x:v>
      </x:c>
      <x:c r="I33" s="40" t="str">
        <x:f>IF(A33="","",IF('台帳_記入例'!G12="対象外","対象外・別管理",IF('台帳_記入例'!G12&lt;&gt;"確定","保留・原本要確認",IF(NOT(AND('台帳_記入例'!$G$12="確定",'台帳_記入例'!$U$12&lt;&gt;"今回連絡完了")),"条件外・通知停止",IF(E33="","基準日要確認",IF(E33&lt;'使い方'!$B$3,"過去予定・未完了を点検",IF(E33='使い方'!$B$3,"本日対象","予定")))))))</x:f>
        <x:v>対象外・別管理</x:v>
      </x:c>
      <x:c r="J33" s="40" t="str">
        <x:f>IF(A33="","",'台帳_記入例'!U12)</x:f>
        <x:v>対象外・別管理</x:v>
      </x:c>
    </x:row>
    <x:row r="34" ht="37" customHeight="1">
      <x:c r="A34" s="40" t="str">
        <x:f>IF('台帳_記入例'!A13="","",'台帳_記入例'!A13)</x:f>
        <x:v>C08</x:v>
      </x:c>
      <x:c r="B34" s="40" t="str">
        <x:f>IF(A34="","",'通知ルール'!A6)</x:f>
        <x:v>R01</x:v>
      </x:c>
      <x:c r="C34" s="60" t="n">
        <x:f>IF(OR(A34="",'台帳_記入例'!G13&lt;&gt;"確定",'台帳_記入例'!I13=""),"",'台帳_記入例'!I13)</x:f>
        <x:v>46311</x:v>
      </x:c>
      <x:c r="D34" s="40" t="n">
        <x:f>IF(A34="","",'通知ルール'!C6)</x:f>
        <x:v>7</x:v>
      </x:c>
      <x:c r="E34" s="60" t="n">
        <x:f>IF(OR(A34="",C34=""),"",C34-D34)</x:f>
        <x:v>46304</x:v>
      </x:c>
      <x:c r="F34" s="40" t="str">
        <x:f>IF(A34="","",'通知ルール'!D6)</x:f>
        <x:v>09:00</x:v>
      </x:c>
      <x:c r="G34" s="40" t="str">
        <x:f>IF(A34="","",'台帳_記入例'!J13&amp;"／"&amp;'台帳_記入例'!K13)</x:f>
        <x:v>情シスA／情シスB</x:v>
      </x:c>
      <x:c r="H34" s="40" t="str">
        <x:f>IF(A34="","",'通知ルール'!F6)</x:f>
        <x:v>期限確定かつ未判断</x:v>
      </x:c>
      <x:c r="I34" s="40" t="str">
        <x:f>IF(A34="","",IF('台帳_記入例'!G13="対象外","対象外・別管理",IF('台帳_記入例'!G13&lt;&gt;"確定","保留・原本要確認",IF(NOT(AND('台帳_記入例'!$G$13="確定",'台帳_記入例'!$L$13="未判断")),"条件外・通知停止",IF(E34="","基準日要確認",IF(E34&lt;'使い方'!$B$3,"過去予定・未完了を点検",IF(E34='使い方'!$B$3,"本日対象","予定")))))))</x:f>
        <x:v>予定</x:v>
      </x:c>
      <x:c r="J34" s="40" t="str">
        <x:f>IF(A34="","",'台帳_記入例'!U13)</x:f>
        <x:v>判断待ち</x:v>
      </x:c>
    </x:row>
    <x:row r="35" ht="37" customHeight="1">
      <x:c r="A35" s="40" t="str">
        <x:f>IF('台帳_記入例'!A13="","",'台帳_記入例'!A13)</x:f>
        <x:v>C08</x:v>
      </x:c>
      <x:c r="B35" s="40" t="str">
        <x:f>IF(A35="","",'通知ルール'!A7)</x:f>
        <x:v>R02</x:v>
      </x:c>
      <x:c r="C35" s="60" t="n">
        <x:f>IF(OR(A35="",'台帳_記入例'!G13&lt;&gt;"確定",'台帳_記入例'!I13=""),"",'台帳_記入例'!I13)</x:f>
        <x:v>46311</x:v>
      </x:c>
      <x:c r="D35" s="40" t="n">
        <x:f>IF(A35="","",'通知ルール'!C7)</x:f>
        <x:v>0</x:v>
      </x:c>
      <x:c r="E35" s="60" t="n">
        <x:f>IF(OR(A35="",C35=""),"",C35-D35)</x:f>
        <x:v>46311</x:v>
      </x:c>
      <x:c r="F35" s="40" t="str">
        <x:f>IF(A35="","",'通知ルール'!D7)</x:f>
        <x:v>09:00</x:v>
      </x:c>
      <x:c r="G35" s="40" t="str">
        <x:f>IF(A35="","",'台帳_記入例'!J13&amp;"／"&amp;'台帳_記入例'!K13&amp;"／部門責任者")</x:f>
        <x:v>情シスA／情シスB／部門責任者</x:v>
      </x:c>
      <x:c r="H35" s="40" t="str">
        <x:f>IF(A35="","",'通知ルール'!F7)</x:f>
        <x:v>期限確定かつ未判断</x:v>
      </x:c>
      <x:c r="I35" s="40" t="str">
        <x:f>IF(A35="","",IF('台帳_記入例'!G13="対象外","対象外・別管理",IF('台帳_記入例'!G13&lt;&gt;"確定","保留・原本要確認",IF(NOT(AND('台帳_記入例'!$G$13="確定",'台帳_記入例'!$L$13="未判断")),"条件外・通知停止",IF(E35="","基準日要確認",IF(E35&lt;'使い方'!$B$3,"過去予定・未完了を点検",IF(E35='使い方'!$B$3,"本日対象","予定")))))))</x:f>
        <x:v>予定</x:v>
      </x:c>
      <x:c r="J35" s="40" t="str">
        <x:f>IF(A35="","",'台帳_記入例'!U13)</x:f>
        <x:v>判断待ち</x:v>
      </x:c>
    </x:row>
    <x:row r="36" ht="37" customHeight="1">
      <x:c r="A36" s="40" t="str">
        <x:f>IF('台帳_記入例'!A13="","",'台帳_記入例'!A13)</x:f>
        <x:v>C08</x:v>
      </x:c>
      <x:c r="B36" s="40" t="str">
        <x:f>IF(A36="","",'通知ルール'!A8)</x:f>
        <x:v>R03</x:v>
      </x:c>
      <x:c r="C36" s="60" t="n">
        <x:f>IF(OR(A36="",'台帳_記入例'!G13&lt;&gt;"確定",'台帳_記入例'!F13=""),"",'台帳_記入例'!F13)</x:f>
        <x:v>46325</x:v>
      </x:c>
      <x:c r="D36" s="40" t="n">
        <x:f>IF(A36="","",'通知ルール'!C8)</x:f>
        <x:v>7</x:v>
      </x:c>
      <x:c r="E36" s="60" t="n">
        <x:f>IF(OR(A36="",C36=""),"",C36-D36)</x:f>
        <x:v>46318</x:v>
      </x:c>
      <x:c r="F36" s="40" t="str">
        <x:f>IF(A36="","",'通知ルール'!D8)</x:f>
        <x:v>09:00</x:v>
      </x:c>
      <x:c r="G36" s="40" t="str">
        <x:f>IF(A36="","",'台帳_記入例'!J13&amp;"／"&amp;'台帳_記入例'!K13)</x:f>
        <x:v>情シスA／情シスB</x:v>
      </x:c>
      <x:c r="H36" s="40" t="str">
        <x:f>IF(A36="","",'通知ルール'!F8)</x:f>
        <x:v>期限確定かつ今回連絡未完了</x:v>
      </x:c>
      <x:c r="I36" s="40" t="str">
        <x:f>IF(A36="","",IF('台帳_記入例'!G13="対象外","対象外・別管理",IF('台帳_記入例'!G13&lt;&gt;"確定","保留・原本要確認",IF(NOT(AND('台帳_記入例'!$G$13="確定",'台帳_記入例'!$U$13&lt;&gt;"今回連絡完了")),"条件外・通知停止",IF(E36="","基準日要確認",IF(E36&lt;'使い方'!$B$3,"過去予定・未完了を点検",IF(E36='使い方'!$B$3,"本日対象","予定")))))))</x:f>
        <x:v>予定</x:v>
      </x:c>
      <x:c r="J36" s="40" t="str">
        <x:f>IF(A36="","",'台帳_記入例'!U13)</x:f>
        <x:v>判断待ち</x:v>
      </x:c>
    </x:row>
    <x:row r="37" ht="37" customHeight="1">
      <x:c r="A37" s="40" t="str">
        <x:f>IF('台帳_記入例'!A13="","",'台帳_記入例'!A13)</x:f>
        <x:v>C08</x:v>
      </x:c>
      <x:c r="B37" s="40" t="str">
        <x:f>IF(A37="","",'通知ルール'!A9)</x:f>
        <x:v>R04</x:v>
      </x:c>
      <x:c r="C37" s="60" t="n">
        <x:f>IF(OR(A37="",'台帳_記入例'!G13&lt;&gt;"確定",'台帳_記入例'!F13=""),"",'台帳_記入例'!F13)</x:f>
        <x:v>46325</x:v>
      </x:c>
      <x:c r="D37" s="40" t="n">
        <x:f>IF(A37="","",'通知ルール'!C9)</x:f>
        <x:v>0</x:v>
      </x:c>
      <x:c r="E37" s="60" t="n">
        <x:f>IF(OR(A37="",C37=""),"",C37-D37)</x:f>
        <x:v>46325</x:v>
      </x:c>
      <x:c r="F37" s="40" t="str">
        <x:f>IF(A37="","",'通知ルール'!D9)</x:f>
        <x:v>09:00</x:v>
      </x:c>
      <x:c r="G37" s="40" t="str">
        <x:f>IF(A37="","",'台帳_記入例'!J13&amp;"／"&amp;'台帳_記入例'!K13&amp;"／部門責任者")</x:f>
        <x:v>情シスA／情シスB／部門責任者</x:v>
      </x:c>
      <x:c r="H37" s="40" t="str">
        <x:f>IF(A37="","",'通知ルール'!F9)</x:f>
        <x:v>期限確定かつ今回連絡未完了</x:v>
      </x:c>
      <x:c r="I37" s="40" t="str">
        <x:f>IF(A37="","",IF('台帳_記入例'!G13="対象外","対象外・別管理",IF('台帳_記入例'!G13&lt;&gt;"確定","保留・原本要確認",IF(NOT(AND('台帳_記入例'!$G$13="確定",'台帳_記入例'!$U$13&lt;&gt;"今回連絡完了")),"条件外・通知停止",IF(E37="","基準日要確認",IF(E37&lt;'使い方'!$B$3,"過去予定・未完了を点検",IF(E37='使い方'!$B$3,"本日対象","予定")))))))</x:f>
        <x:v>予定</x:v>
      </x:c>
      <x:c r="J37" s="40" t="str">
        <x:f>IF(A37="","",'台帳_記入例'!U13)</x:f>
        <x:v>判断待ち</x:v>
      </x:c>
    </x:row>
    <x:row r="38" ht="37" customHeight="1">
      <x:c r="A38" s="40" t="str">
        <x:f>IF('台帳_記入例'!A14="","",'台帳_記入例'!A14)</x:f>
        <x:v>C09</x:v>
      </x:c>
      <x:c r="B38" s="40" t="str">
        <x:f>IF(A38="","",'通知ルール'!A6)</x:f>
        <x:v>R01</x:v>
      </x:c>
      <x:c r="C38" s="60" t="n">
        <x:f>IF(OR(A38="",'台帳_記入例'!G14&lt;&gt;"確定",'台帳_記入例'!I14=""),"",'台帳_記入例'!I14)</x:f>
        <x:v>46265</x:v>
      </x:c>
      <x:c r="D38" s="40" t="n">
        <x:f>IF(A38="","",'通知ルール'!C6)</x:f>
        <x:v>7</x:v>
      </x:c>
      <x:c r="E38" s="60" t="n">
        <x:f>IF(OR(A38="",C38=""),"",C38-D38)</x:f>
        <x:v>46258</x:v>
      </x:c>
      <x:c r="F38" s="40" t="str">
        <x:f>IF(A38="","",'通知ルール'!D6)</x:f>
        <x:v>09:00</x:v>
      </x:c>
      <x:c r="G38" s="40" t="str">
        <x:f>IF(A38="","",'台帳_記入例'!J14&amp;"／"&amp;'台帳_記入例'!K14)</x:f>
        <x:v>購買A／購買B</x:v>
      </x:c>
      <x:c r="H38" s="40" t="str">
        <x:f>IF(A38="","",'通知ルール'!F6)</x:f>
        <x:v>期限確定かつ未判断</x:v>
      </x:c>
      <x:c r="I38" s="40" t="str">
        <x:f>IF(A38="","",IF('台帳_記入例'!G14="対象外","対象外・別管理",IF('台帳_記入例'!G14&lt;&gt;"確定","保留・原本要確認",IF(NOT(AND('台帳_記入例'!$G$14="確定",'台帳_記入例'!$L$14="未判断")),"条件外・通知停止",IF(E38="","基準日要確認",IF(E38&lt;'使い方'!$B$3,"過去予定・未完了を点検",IF(E38='使い方'!$B$3,"本日対象","予定")))))))</x:f>
        <x:v>条件外・通知停止</x:v>
      </x:c>
      <x:c r="J38" s="40" t="str">
        <x:f>IF(A38="","",'台帳_記入例'!U14)</x:f>
        <x:v>通知期限超過</x:v>
      </x:c>
    </x:row>
    <x:row r="39" ht="37" customHeight="1">
      <x:c r="A39" s="40" t="str">
        <x:f>IF('台帳_記入例'!A14="","",'台帳_記入例'!A14)</x:f>
        <x:v>C09</x:v>
      </x:c>
      <x:c r="B39" s="40" t="str">
        <x:f>IF(A39="","",'通知ルール'!A7)</x:f>
        <x:v>R02</x:v>
      </x:c>
      <x:c r="C39" s="60" t="n">
        <x:f>IF(OR(A39="",'台帳_記入例'!G14&lt;&gt;"確定",'台帳_記入例'!I14=""),"",'台帳_記入例'!I14)</x:f>
        <x:v>46265</x:v>
      </x:c>
      <x:c r="D39" s="40" t="n">
        <x:f>IF(A39="","",'通知ルール'!C7)</x:f>
        <x:v>0</x:v>
      </x:c>
      <x:c r="E39" s="60" t="n">
        <x:f>IF(OR(A39="",C39=""),"",C39-D39)</x:f>
        <x:v>46265</x:v>
      </x:c>
      <x:c r="F39" s="40" t="str">
        <x:f>IF(A39="","",'通知ルール'!D7)</x:f>
        <x:v>09:00</x:v>
      </x:c>
      <x:c r="G39" s="40" t="str">
        <x:f>IF(A39="","",'台帳_記入例'!J14&amp;"／"&amp;'台帳_記入例'!K14&amp;"／部門責任者")</x:f>
        <x:v>購買A／購買B／部門責任者</x:v>
      </x:c>
      <x:c r="H39" s="40" t="str">
        <x:f>IF(A39="","",'通知ルール'!F7)</x:f>
        <x:v>期限確定かつ未判断</x:v>
      </x:c>
      <x:c r="I39" s="40" t="str">
        <x:f>IF(A39="","",IF('台帳_記入例'!G14="対象外","対象外・別管理",IF('台帳_記入例'!G14&lt;&gt;"確定","保留・原本要確認",IF(NOT(AND('台帳_記入例'!$G$14="確定",'台帳_記入例'!$L$14="未判断")),"条件外・通知停止",IF(E39="","基準日要確認",IF(E39&lt;'使い方'!$B$3,"過去予定・未完了を点検",IF(E39='使い方'!$B$3,"本日対象","予定")))))))</x:f>
        <x:v>条件外・通知停止</x:v>
      </x:c>
      <x:c r="J39" s="40" t="str">
        <x:f>IF(A39="","",'台帳_記入例'!U14)</x:f>
        <x:v>通知期限超過</x:v>
      </x:c>
    </x:row>
    <x:row r="40" ht="37" customHeight="1">
      <x:c r="A40" s="40" t="str">
        <x:f>IF('台帳_記入例'!A14="","",'台帳_記入例'!A14)</x:f>
        <x:v>C09</x:v>
      </x:c>
      <x:c r="B40" s="40" t="str">
        <x:f>IF(A40="","",'通知ルール'!A8)</x:f>
        <x:v>R03</x:v>
      </x:c>
      <x:c r="C40" s="60" t="n">
        <x:f>IF(OR(A40="",'台帳_記入例'!G14&lt;&gt;"確定",'台帳_記入例'!F14=""),"",'台帳_記入例'!F14)</x:f>
        <x:v>46275</x:v>
      </x:c>
      <x:c r="D40" s="40" t="n">
        <x:f>IF(A40="","",'通知ルール'!C8)</x:f>
        <x:v>7</x:v>
      </x:c>
      <x:c r="E40" s="60" t="n">
        <x:f>IF(OR(A40="",C40=""),"",C40-D40)</x:f>
        <x:v>46268</x:v>
      </x:c>
      <x:c r="F40" s="40" t="str">
        <x:f>IF(A40="","",'通知ルール'!D8)</x:f>
        <x:v>09:00</x:v>
      </x:c>
      <x:c r="G40" s="40" t="str">
        <x:f>IF(A40="","",'台帳_記入例'!J14&amp;"／"&amp;'台帳_記入例'!K14)</x:f>
        <x:v>購買A／購買B</x:v>
      </x:c>
      <x:c r="H40" s="40" t="str">
        <x:f>IF(A40="","",'通知ルール'!F8)</x:f>
        <x:v>期限確定かつ今回連絡未完了</x:v>
      </x:c>
      <x:c r="I40" s="40" t="str">
        <x:f>IF(A40="","",IF('台帳_記入例'!G14="対象外","対象外・別管理",IF('台帳_記入例'!G14&lt;&gt;"確定","保留・原本要確認",IF(NOT(AND('台帳_記入例'!$G$14="確定",'台帳_記入例'!$U$14&lt;&gt;"今回連絡完了")),"条件外・通知停止",IF(E40="","基準日要確認",IF(E40&lt;'使い方'!$B$3,"過去予定・未完了を点検",IF(E40='使い方'!$B$3,"本日対象","予定")))))))</x:f>
        <x:v>過去予定・未完了を点検</x:v>
      </x:c>
      <x:c r="J40" s="40" t="str">
        <x:f>IF(A40="","",'台帳_記入例'!U14)</x:f>
        <x:v>通知期限超過</x:v>
      </x:c>
    </x:row>
    <x:row r="41" ht="37" customHeight="1">
      <x:c r="A41" s="40" t="str">
        <x:f>IF('台帳_記入例'!A14="","",'台帳_記入例'!A14)</x:f>
        <x:v>C09</x:v>
      </x:c>
      <x:c r="B41" s="40" t="str">
        <x:f>IF(A41="","",'通知ルール'!A9)</x:f>
        <x:v>R04</x:v>
      </x:c>
      <x:c r="C41" s="60" t="n">
        <x:f>IF(OR(A41="",'台帳_記入例'!G14&lt;&gt;"確定",'台帳_記入例'!F14=""),"",'台帳_記入例'!F14)</x:f>
        <x:v>46275</x:v>
      </x:c>
      <x:c r="D41" s="40" t="n">
        <x:f>IF(A41="","",'通知ルール'!C9)</x:f>
        <x:v>0</x:v>
      </x:c>
      <x:c r="E41" s="60" t="n">
        <x:f>IF(OR(A41="",C41=""),"",C41-D41)</x:f>
        <x:v>46275</x:v>
      </x:c>
      <x:c r="F41" s="40" t="str">
        <x:f>IF(A41="","",'通知ルール'!D9)</x:f>
        <x:v>09:00</x:v>
      </x:c>
      <x:c r="G41" s="40" t="str">
        <x:f>IF(A41="","",'台帳_記入例'!J14&amp;"／"&amp;'台帳_記入例'!K14&amp;"／部門責任者")</x:f>
        <x:v>購買A／購買B／部門責任者</x:v>
      </x:c>
      <x:c r="H41" s="40" t="str">
        <x:f>IF(A41="","",'通知ルール'!F9)</x:f>
        <x:v>期限確定かつ今回連絡未完了</x:v>
      </x:c>
      <x:c r="I41" s="40" t="str">
        <x:f>IF(A41="","",IF('台帳_記入例'!G14="対象外","対象外・別管理",IF('台帳_記入例'!G14&lt;&gt;"確定","保留・原本要確認",IF(NOT(AND('台帳_記入例'!$G$14="確定",'台帳_記入例'!$U$14&lt;&gt;"今回連絡完了")),"条件外・通知停止",IF(E41="","基準日要確認",IF(E41&lt;'使い方'!$B$3,"過去予定・未完了を点検",IF(E41='使い方'!$B$3,"本日対象","予定")))))))</x:f>
        <x:v>過去予定・未完了を点検</x:v>
      </x:c>
      <x:c r="J41" s="40" t="str">
        <x:f>IF(A41="","",'台帳_記入例'!U14)</x:f>
        <x:v>通知期限超過</x:v>
      </x:c>
    </x:row>
    <x:row r="42" ht="37" customHeight="1">
      <x:c r="A42" s="40" t="str">
        <x:f>IF('台帳_記入例'!A15="","",'台帳_記入例'!A15)</x:f>
        <x:v>C10</x:v>
      </x:c>
      <x:c r="B42" s="40" t="str">
        <x:f>IF(A42="","",'通知ルール'!A6)</x:f>
        <x:v>R01</x:v>
      </x:c>
      <x:c r="C42" s="60" t="n">
        <x:f>IF(OR(A42="",'台帳_記入例'!G15&lt;&gt;"確定",'台帳_記入例'!I15=""),"",'台帳_記入例'!I15)</x:f>
        <x:v>46366</x:v>
      </x:c>
      <x:c r="D42" s="40" t="n">
        <x:f>IF(A42="","",'通知ルール'!C6)</x:f>
        <x:v>7</x:v>
      </x:c>
      <x:c r="E42" s="60" t="n">
        <x:f>IF(OR(A42="",C42=""),"",C42-D42)</x:f>
        <x:v>46359</x:v>
      </x:c>
      <x:c r="F42" s="40" t="str">
        <x:f>IF(A42="","",'通知ルール'!D6)</x:f>
        <x:v>09:00</x:v>
      </x:c>
      <x:c r="G42" s="40" t="str">
        <x:f>IF(A42="","",'台帳_記入例'!J15&amp;"／"&amp;'台帳_記入例'!K15)</x:f>
        <x:v>総務A／総務B</x:v>
      </x:c>
      <x:c r="H42" s="40" t="str">
        <x:f>IF(A42="","",'通知ルール'!F6)</x:f>
        <x:v>期限確定かつ未判断</x:v>
      </x:c>
      <x:c r="I42" s="40" t="str">
        <x:f>IF(A42="","",IF('台帳_記入例'!G15="対象外","対象外・別管理",IF('台帳_記入例'!G15&lt;&gt;"確定","保留・原本要確認",IF(NOT(AND('台帳_記入例'!$G$15="確定",'台帳_記入例'!$L$15="未判断")),"条件外・通知停止",IF(E42="","基準日要確認",IF(E42&lt;'使い方'!$B$3,"過去予定・未完了を点検",IF(E42='使い方'!$B$3,"本日対象","予定")))))))</x:f>
        <x:v>予定</x:v>
      </x:c>
      <x:c r="J42" s="40" t="str">
        <x:f>IF(A42="","",'台帳_記入例'!U15)</x:f>
        <x:v>判断待ち</x:v>
      </x:c>
    </x:row>
    <x:row r="43" ht="37" customHeight="1">
      <x:c r="A43" s="40" t="str">
        <x:f>IF('台帳_記入例'!A15="","",'台帳_記入例'!A15)</x:f>
        <x:v>C10</x:v>
      </x:c>
      <x:c r="B43" s="40" t="str">
        <x:f>IF(A43="","",'通知ルール'!A7)</x:f>
        <x:v>R02</x:v>
      </x:c>
      <x:c r="C43" s="60" t="n">
        <x:f>IF(OR(A43="",'台帳_記入例'!G15&lt;&gt;"確定",'台帳_記入例'!I15=""),"",'台帳_記入例'!I15)</x:f>
        <x:v>46366</x:v>
      </x:c>
      <x:c r="D43" s="40" t="n">
        <x:f>IF(A43="","",'通知ルール'!C7)</x:f>
        <x:v>0</x:v>
      </x:c>
      <x:c r="E43" s="60" t="n">
        <x:f>IF(OR(A43="",C43=""),"",C43-D43)</x:f>
        <x:v>46366</x:v>
      </x:c>
      <x:c r="F43" s="40" t="str">
        <x:f>IF(A43="","",'通知ルール'!D7)</x:f>
        <x:v>09:00</x:v>
      </x:c>
      <x:c r="G43" s="40" t="str">
        <x:f>IF(A43="","",'台帳_記入例'!J15&amp;"／"&amp;'台帳_記入例'!K15&amp;"／部門責任者")</x:f>
        <x:v>総務A／総務B／部門責任者</x:v>
      </x:c>
      <x:c r="H43" s="40" t="str">
        <x:f>IF(A43="","",'通知ルール'!F7)</x:f>
        <x:v>期限確定かつ未判断</x:v>
      </x:c>
      <x:c r="I43" s="40" t="str">
        <x:f>IF(A43="","",IF('台帳_記入例'!G15="対象外","対象外・別管理",IF('台帳_記入例'!G15&lt;&gt;"確定","保留・原本要確認",IF(NOT(AND('台帳_記入例'!$G$15="確定",'台帳_記入例'!$L$15="未判断")),"条件外・通知停止",IF(E43="","基準日要確認",IF(E43&lt;'使い方'!$B$3,"過去予定・未完了を点検",IF(E43='使い方'!$B$3,"本日対象","予定")))))))</x:f>
        <x:v>予定</x:v>
      </x:c>
      <x:c r="J43" s="40" t="str">
        <x:f>IF(A43="","",'台帳_記入例'!U15)</x:f>
        <x:v>判断待ち</x:v>
      </x:c>
    </x:row>
    <x:row r="44" ht="37" customHeight="1">
      <x:c r="A44" s="40" t="str">
        <x:f>IF('台帳_記入例'!A15="","",'台帳_記入例'!A15)</x:f>
        <x:v>C10</x:v>
      </x:c>
      <x:c r="B44" s="40" t="str">
        <x:f>IF(A44="","",'通知ルール'!A8)</x:f>
        <x:v>R03</x:v>
      </x:c>
      <x:c r="C44" s="60" t="n">
        <x:f>IF(OR(A44="",'台帳_記入例'!G15&lt;&gt;"確定",'台帳_記入例'!F15=""),"",'台帳_記入例'!F15)</x:f>
        <x:v>46387</x:v>
      </x:c>
      <x:c r="D44" s="40" t="n">
        <x:f>IF(A44="","",'通知ルール'!C8)</x:f>
        <x:v>7</x:v>
      </x:c>
      <x:c r="E44" s="60" t="n">
        <x:f>IF(OR(A44="",C44=""),"",C44-D44)</x:f>
        <x:v>46380</x:v>
      </x:c>
      <x:c r="F44" s="40" t="str">
        <x:f>IF(A44="","",'通知ルール'!D8)</x:f>
        <x:v>09:00</x:v>
      </x:c>
      <x:c r="G44" s="40" t="str">
        <x:f>IF(A44="","",'台帳_記入例'!J15&amp;"／"&amp;'台帳_記入例'!K15)</x:f>
        <x:v>総務A／総務B</x:v>
      </x:c>
      <x:c r="H44" s="40" t="str">
        <x:f>IF(A44="","",'通知ルール'!F8)</x:f>
        <x:v>期限確定かつ今回連絡未完了</x:v>
      </x:c>
      <x:c r="I44" s="40" t="str">
        <x:f>IF(A44="","",IF('台帳_記入例'!G15="対象外","対象外・別管理",IF('台帳_記入例'!G15&lt;&gt;"確定","保留・原本要確認",IF(NOT(AND('台帳_記入例'!$G$15="確定",'台帳_記入例'!$U$15&lt;&gt;"今回連絡完了")),"条件外・通知停止",IF(E44="","基準日要確認",IF(E44&lt;'使い方'!$B$3,"過去予定・未完了を点検",IF(E44='使い方'!$B$3,"本日対象","予定")))))))</x:f>
        <x:v>予定</x:v>
      </x:c>
      <x:c r="J44" s="40" t="str">
        <x:f>IF(A44="","",'台帳_記入例'!U15)</x:f>
        <x:v>判断待ち</x:v>
      </x:c>
    </x:row>
    <x:row r="45" ht="37" customHeight="1">
      <x:c r="A45" s="40" t="str">
        <x:f>IF('台帳_記入例'!A15="","",'台帳_記入例'!A15)</x:f>
        <x:v>C10</x:v>
      </x:c>
      <x:c r="B45" s="40" t="str">
        <x:f>IF(A45="","",'通知ルール'!A9)</x:f>
        <x:v>R04</x:v>
      </x:c>
      <x:c r="C45" s="60" t="n">
        <x:f>IF(OR(A45="",'台帳_記入例'!G15&lt;&gt;"確定",'台帳_記入例'!F15=""),"",'台帳_記入例'!F15)</x:f>
        <x:v>46387</x:v>
      </x:c>
      <x:c r="D45" s="40" t="n">
        <x:f>IF(A45="","",'通知ルール'!C9)</x:f>
        <x:v>0</x:v>
      </x:c>
      <x:c r="E45" s="60" t="n">
        <x:f>IF(OR(A45="",C45=""),"",C45-D45)</x:f>
        <x:v>46387</x:v>
      </x:c>
      <x:c r="F45" s="40" t="str">
        <x:f>IF(A45="","",'通知ルール'!D9)</x:f>
        <x:v>09:00</x:v>
      </x:c>
      <x:c r="G45" s="40" t="str">
        <x:f>IF(A45="","",'台帳_記入例'!J15&amp;"／"&amp;'台帳_記入例'!K15&amp;"／部門責任者")</x:f>
        <x:v>総務A／総務B／部門責任者</x:v>
      </x:c>
      <x:c r="H45" s="40" t="str">
        <x:f>IF(A45="","",'通知ルール'!F9)</x:f>
        <x:v>期限確定かつ今回連絡未完了</x:v>
      </x:c>
      <x:c r="I45" s="40" t="str">
        <x:f>IF(A45="","",IF('台帳_記入例'!G15="対象外","対象外・別管理",IF('台帳_記入例'!G15&lt;&gt;"確定","保留・原本要確認",IF(NOT(AND('台帳_記入例'!$G$15="確定",'台帳_記入例'!$U$15&lt;&gt;"今回連絡完了")),"条件外・通知停止",IF(E45="","基準日要確認",IF(E45&lt;'使い方'!$B$3,"過去予定・未完了を点検",IF(E45='使い方'!$B$3,"本日対象","予定")))))))</x:f>
        <x:v>予定</x:v>
      </x:c>
      <x:c r="J45" s="40" t="str">
        <x:f>IF(A45="","",'台帳_記入例'!U15)</x:f>
        <x:v>判断待ち</x:v>
      </x:c>
    </x:row>
    <x:row r="46" ht="37" customHeight="1">
      <x:c r="A46" s="40" t="str">
        <x:f>IF('台帳_記入例'!A16="","",'台帳_記入例'!A16)</x:f>
      </x:c>
      <x:c r="B46" s="40" t="str">
        <x:f>IF(A46="","",'通知ルール'!A6)</x:f>
      </x:c>
      <x:c r="C46" s="60" t="str">
        <x:f>IF(OR(A46="",'台帳_記入例'!G16&lt;&gt;"確定",'台帳_記入例'!I16=""),"",'台帳_記入例'!I16)</x:f>
      </x:c>
      <x:c r="D46" s="40" t="str">
        <x:f>IF(A46="","",'通知ルール'!C6)</x:f>
      </x:c>
      <x:c r="E46" s="60" t="str">
        <x:f>IF(OR(A46="",C46=""),"",C46-D46)</x:f>
      </x:c>
      <x:c r="F46" s="40" t="str">
        <x:f>IF(A46="","",'通知ルール'!D6)</x:f>
      </x:c>
      <x:c r="G46" s="40" t="str">
        <x:f>IF(A46="","",'台帳_記入例'!J16&amp;"／"&amp;'台帳_記入例'!K16)</x:f>
      </x:c>
      <x:c r="H46" s="40" t="str">
        <x:f>IF(A46="","",'通知ルール'!F6)</x:f>
      </x:c>
      <x:c r="I46" s="40" t="str">
        <x:f>IF(A46="","",IF('台帳_記入例'!G16="対象外","対象外・別管理",IF('台帳_記入例'!G16&lt;&gt;"確定","保留・原本要確認",IF(NOT(AND('台帳_記入例'!$G$16="確定",'台帳_記入例'!$L$16="未判断")),"条件外・通知停止",IF(E46="","基準日要確認",IF(E46&lt;'使い方'!$B$3,"過去予定・未完了を点検",IF(E46='使い方'!$B$3,"本日対象","予定")))))))</x:f>
      </x:c>
      <x:c r="J46" s="40" t="str">
        <x:f>IF(A46="","",'台帳_記入例'!U16)</x:f>
      </x:c>
    </x:row>
    <x:row r="47" ht="37" customHeight="1">
      <x:c r="A47" s="40" t="str">
        <x:f>IF('台帳_記入例'!A16="","",'台帳_記入例'!A16)</x:f>
      </x:c>
      <x:c r="B47" s="40" t="str">
        <x:f>IF(A47="","",'通知ルール'!A7)</x:f>
      </x:c>
      <x:c r="C47" s="60" t="str">
        <x:f>IF(OR(A47="",'台帳_記入例'!G16&lt;&gt;"確定",'台帳_記入例'!I16=""),"",'台帳_記入例'!I16)</x:f>
      </x:c>
      <x:c r="D47" s="40" t="str">
        <x:f>IF(A47="","",'通知ルール'!C7)</x:f>
      </x:c>
      <x:c r="E47" s="60" t="str">
        <x:f>IF(OR(A47="",C47=""),"",C47-D47)</x:f>
      </x:c>
      <x:c r="F47" s="40" t="str">
        <x:f>IF(A47="","",'通知ルール'!D7)</x:f>
      </x:c>
      <x:c r="G47" s="40" t="str">
        <x:f>IF(A47="","",'台帳_記入例'!J16&amp;"／"&amp;'台帳_記入例'!K16&amp;"／部門責任者")</x:f>
      </x:c>
      <x:c r="H47" s="40" t="str">
        <x:f>IF(A47="","",'通知ルール'!F7)</x:f>
      </x:c>
      <x:c r="I47" s="40" t="str">
        <x:f>IF(A47="","",IF('台帳_記入例'!G16="対象外","対象外・別管理",IF('台帳_記入例'!G16&lt;&gt;"確定","保留・原本要確認",IF(NOT(AND('台帳_記入例'!$G$16="確定",'台帳_記入例'!$L$16="未判断")),"条件外・通知停止",IF(E47="","基準日要確認",IF(E47&lt;'使い方'!$B$3,"過去予定・未完了を点検",IF(E47='使い方'!$B$3,"本日対象","予定")))))))</x:f>
      </x:c>
      <x:c r="J47" s="40" t="str">
        <x:f>IF(A47="","",'台帳_記入例'!U16)</x:f>
      </x:c>
    </x:row>
    <x:row r="48" ht="37" customHeight="1">
      <x:c r="A48" s="40" t="str">
        <x:f>IF('台帳_記入例'!A16="","",'台帳_記入例'!A16)</x:f>
      </x:c>
      <x:c r="B48" s="40" t="str">
        <x:f>IF(A48="","",'通知ルール'!A8)</x:f>
      </x:c>
      <x:c r="C48" s="60" t="str">
        <x:f>IF(OR(A48="",'台帳_記入例'!G16&lt;&gt;"確定",'台帳_記入例'!F16=""),"",'台帳_記入例'!F16)</x:f>
      </x:c>
      <x:c r="D48" s="40" t="str">
        <x:f>IF(A48="","",'通知ルール'!C8)</x:f>
      </x:c>
      <x:c r="E48" s="60" t="str">
        <x:f>IF(OR(A48="",C48=""),"",C48-D48)</x:f>
      </x:c>
      <x:c r="F48" s="40" t="str">
        <x:f>IF(A48="","",'通知ルール'!D8)</x:f>
      </x:c>
      <x:c r="G48" s="40" t="str">
        <x:f>IF(A48="","",'台帳_記入例'!J16&amp;"／"&amp;'台帳_記入例'!K16)</x:f>
      </x:c>
      <x:c r="H48" s="40" t="str">
        <x:f>IF(A48="","",'通知ルール'!F8)</x:f>
      </x:c>
      <x:c r="I48" s="40" t="str">
        <x:f>IF(A48="","",IF('台帳_記入例'!G16="対象外","対象外・別管理",IF('台帳_記入例'!G16&lt;&gt;"確定","保留・原本要確認",IF(NOT(AND('台帳_記入例'!$G$16="確定",'台帳_記入例'!$U$16&lt;&gt;"今回連絡完了")),"条件外・通知停止",IF(E48="","基準日要確認",IF(E48&lt;'使い方'!$B$3,"過去予定・未完了を点検",IF(E48='使い方'!$B$3,"本日対象","予定")))))))</x:f>
      </x:c>
      <x:c r="J48" s="40" t="str">
        <x:f>IF(A48="","",'台帳_記入例'!U16)</x:f>
      </x:c>
    </x:row>
    <x:row r="49" ht="37" customHeight="1">
      <x:c r="A49" s="40" t="str">
        <x:f>IF('台帳_記入例'!A16="","",'台帳_記入例'!A16)</x:f>
      </x:c>
      <x:c r="B49" s="40" t="str">
        <x:f>IF(A49="","",'通知ルール'!A9)</x:f>
      </x:c>
      <x:c r="C49" s="60" t="str">
        <x:f>IF(OR(A49="",'台帳_記入例'!G16&lt;&gt;"確定",'台帳_記入例'!F16=""),"",'台帳_記入例'!F16)</x:f>
      </x:c>
      <x:c r="D49" s="40" t="str">
        <x:f>IF(A49="","",'通知ルール'!C9)</x:f>
      </x:c>
      <x:c r="E49" s="60" t="str">
        <x:f>IF(OR(A49="",C49=""),"",C49-D49)</x:f>
      </x:c>
      <x:c r="F49" s="40" t="str">
        <x:f>IF(A49="","",'通知ルール'!D9)</x:f>
      </x:c>
      <x:c r="G49" s="40" t="str">
        <x:f>IF(A49="","",'台帳_記入例'!J16&amp;"／"&amp;'台帳_記入例'!K16&amp;"／部門責任者")</x:f>
      </x:c>
      <x:c r="H49" s="40" t="str">
        <x:f>IF(A49="","",'通知ルール'!F9)</x:f>
      </x:c>
      <x:c r="I49" s="40" t="str">
        <x:f>IF(A49="","",IF('台帳_記入例'!G16="対象外","対象外・別管理",IF('台帳_記入例'!G16&lt;&gt;"確定","保留・原本要確認",IF(NOT(AND('台帳_記入例'!$G$16="確定",'台帳_記入例'!$U$16&lt;&gt;"今回連絡完了")),"条件外・通知停止",IF(E49="","基準日要確認",IF(E49&lt;'使い方'!$B$3,"過去予定・未完了を点検",IF(E49='使い方'!$B$3,"本日対象","予定")))))))</x:f>
      </x:c>
      <x:c r="J49" s="40" t="str">
        <x:f>IF(A49="","",'台帳_記入例'!U16)</x:f>
      </x:c>
    </x:row>
    <x:row r="50" ht="37" customHeight="1">
      <x:c r="A50" s="40" t="str">
        <x:f>IF('台帳_記入例'!A17="","",'台帳_記入例'!A17)</x:f>
      </x:c>
      <x:c r="B50" s="40" t="str">
        <x:f>IF(A50="","",'通知ルール'!A6)</x:f>
      </x:c>
      <x:c r="C50" s="60" t="str">
        <x:f>IF(OR(A50="",'台帳_記入例'!G17&lt;&gt;"確定",'台帳_記入例'!I17=""),"",'台帳_記入例'!I17)</x:f>
      </x:c>
      <x:c r="D50" s="40" t="str">
        <x:f>IF(A50="","",'通知ルール'!C6)</x:f>
      </x:c>
      <x:c r="E50" s="60" t="str">
        <x:f>IF(OR(A50="",C50=""),"",C50-D50)</x:f>
      </x:c>
      <x:c r="F50" s="40" t="str">
        <x:f>IF(A50="","",'通知ルール'!D6)</x:f>
      </x:c>
      <x:c r="G50" s="40" t="str">
        <x:f>IF(A50="","",'台帳_記入例'!J17&amp;"／"&amp;'台帳_記入例'!K17)</x:f>
      </x:c>
      <x:c r="H50" s="40" t="str">
        <x:f>IF(A50="","",'通知ルール'!F6)</x:f>
      </x:c>
      <x:c r="I50" s="40" t="str">
        <x:f>IF(A50="","",IF('台帳_記入例'!G17="対象外","対象外・別管理",IF('台帳_記入例'!G17&lt;&gt;"確定","保留・原本要確認",IF(NOT(AND('台帳_記入例'!$G$17="確定",'台帳_記入例'!$L$17="未判断")),"条件外・通知停止",IF(E50="","基準日要確認",IF(E50&lt;'使い方'!$B$3,"過去予定・未完了を点検",IF(E50='使い方'!$B$3,"本日対象","予定")))))))</x:f>
      </x:c>
      <x:c r="J50" s="40" t="str">
        <x:f>IF(A50="","",'台帳_記入例'!U17)</x:f>
      </x:c>
    </x:row>
    <x:row r="51" ht="37" customHeight="1">
      <x:c r="A51" s="40" t="str">
        <x:f>IF('台帳_記入例'!A17="","",'台帳_記入例'!A17)</x:f>
      </x:c>
      <x:c r="B51" s="40" t="str">
        <x:f>IF(A51="","",'通知ルール'!A7)</x:f>
      </x:c>
      <x:c r="C51" s="60" t="str">
        <x:f>IF(OR(A51="",'台帳_記入例'!G17&lt;&gt;"確定",'台帳_記入例'!I17=""),"",'台帳_記入例'!I17)</x:f>
      </x:c>
      <x:c r="D51" s="40" t="str">
        <x:f>IF(A51="","",'通知ルール'!C7)</x:f>
      </x:c>
      <x:c r="E51" s="60" t="str">
        <x:f>IF(OR(A51="",C51=""),"",C51-D51)</x:f>
      </x:c>
      <x:c r="F51" s="40" t="str">
        <x:f>IF(A51="","",'通知ルール'!D7)</x:f>
      </x:c>
      <x:c r="G51" s="40" t="str">
        <x:f>IF(A51="","",'台帳_記入例'!J17&amp;"／"&amp;'台帳_記入例'!K17&amp;"／部門責任者")</x:f>
      </x:c>
      <x:c r="H51" s="40" t="str">
        <x:f>IF(A51="","",'通知ルール'!F7)</x:f>
      </x:c>
      <x:c r="I51" s="40" t="str">
        <x:f>IF(A51="","",IF('台帳_記入例'!G17="対象外","対象外・別管理",IF('台帳_記入例'!G17&lt;&gt;"確定","保留・原本要確認",IF(NOT(AND('台帳_記入例'!$G$17="確定",'台帳_記入例'!$L$17="未判断")),"条件外・通知停止",IF(E51="","基準日要確認",IF(E51&lt;'使い方'!$B$3,"過去予定・未完了を点検",IF(E51='使い方'!$B$3,"本日対象","予定")))))))</x:f>
      </x:c>
      <x:c r="J51" s="40" t="str">
        <x:f>IF(A51="","",'台帳_記入例'!U17)</x:f>
      </x:c>
    </x:row>
    <x:row r="52" ht="37" customHeight="1">
      <x:c r="A52" s="40" t="str">
        <x:f>IF('台帳_記入例'!A17="","",'台帳_記入例'!A17)</x:f>
      </x:c>
      <x:c r="B52" s="40" t="str">
        <x:f>IF(A52="","",'通知ルール'!A8)</x:f>
      </x:c>
      <x:c r="C52" s="60" t="str">
        <x:f>IF(OR(A52="",'台帳_記入例'!G17&lt;&gt;"確定",'台帳_記入例'!F17=""),"",'台帳_記入例'!F17)</x:f>
      </x:c>
      <x:c r="D52" s="40" t="str">
        <x:f>IF(A52="","",'通知ルール'!C8)</x:f>
      </x:c>
      <x:c r="E52" s="60" t="str">
        <x:f>IF(OR(A52="",C52=""),"",C52-D52)</x:f>
      </x:c>
      <x:c r="F52" s="40" t="str">
        <x:f>IF(A52="","",'通知ルール'!D8)</x:f>
      </x:c>
      <x:c r="G52" s="40" t="str">
        <x:f>IF(A52="","",'台帳_記入例'!J17&amp;"／"&amp;'台帳_記入例'!K17)</x:f>
      </x:c>
      <x:c r="H52" s="40" t="str">
        <x:f>IF(A52="","",'通知ルール'!F8)</x:f>
      </x:c>
      <x:c r="I52" s="40" t="str">
        <x:f>IF(A52="","",IF('台帳_記入例'!G17="対象外","対象外・別管理",IF('台帳_記入例'!G17&lt;&gt;"確定","保留・原本要確認",IF(NOT(AND('台帳_記入例'!$G$17="確定",'台帳_記入例'!$U$17&lt;&gt;"今回連絡完了")),"条件外・通知停止",IF(E52="","基準日要確認",IF(E52&lt;'使い方'!$B$3,"過去予定・未完了を点検",IF(E52='使い方'!$B$3,"本日対象","予定")))))))</x:f>
      </x:c>
      <x:c r="J52" s="40" t="str">
        <x:f>IF(A52="","",'台帳_記入例'!U17)</x:f>
      </x:c>
    </x:row>
    <x:row r="53" ht="37" customHeight="1">
      <x:c r="A53" s="40" t="str">
        <x:f>IF('台帳_記入例'!A17="","",'台帳_記入例'!A17)</x:f>
      </x:c>
      <x:c r="B53" s="40" t="str">
        <x:f>IF(A53="","",'通知ルール'!A9)</x:f>
      </x:c>
      <x:c r="C53" s="60" t="str">
        <x:f>IF(OR(A53="",'台帳_記入例'!G17&lt;&gt;"確定",'台帳_記入例'!F17=""),"",'台帳_記入例'!F17)</x:f>
      </x:c>
      <x:c r="D53" s="40" t="str">
        <x:f>IF(A53="","",'通知ルール'!C9)</x:f>
      </x:c>
      <x:c r="E53" s="60" t="str">
        <x:f>IF(OR(A53="",C53=""),"",C53-D53)</x:f>
      </x:c>
      <x:c r="F53" s="40" t="str">
        <x:f>IF(A53="","",'通知ルール'!D9)</x:f>
      </x:c>
      <x:c r="G53" s="40" t="str">
        <x:f>IF(A53="","",'台帳_記入例'!J17&amp;"／"&amp;'台帳_記入例'!K17&amp;"／部門責任者")</x:f>
      </x:c>
      <x:c r="H53" s="40" t="str">
        <x:f>IF(A53="","",'通知ルール'!F9)</x:f>
      </x:c>
      <x:c r="I53" s="40" t="str">
        <x:f>IF(A53="","",IF('台帳_記入例'!G17="対象外","対象外・別管理",IF('台帳_記入例'!G17&lt;&gt;"確定","保留・原本要確認",IF(NOT(AND('台帳_記入例'!$G$17="確定",'台帳_記入例'!$U$17&lt;&gt;"今回連絡完了")),"条件外・通知停止",IF(E53="","基準日要確認",IF(E53&lt;'使い方'!$B$3,"過去予定・未完了を点検",IF(E53='使い方'!$B$3,"本日対象","予定")))))))</x:f>
      </x:c>
      <x:c r="J53" s="40" t="str">
        <x:f>IF(A53="","",'台帳_記入例'!U17)</x:f>
      </x:c>
    </x:row>
    <x:row r="54" ht="37" customHeight="1">
      <x:c r="A54" s="40" t="str">
        <x:f>IF('台帳_記入例'!A18="","",'台帳_記入例'!A18)</x:f>
      </x:c>
      <x:c r="B54" s="40" t="str">
        <x:f>IF(A54="","",'通知ルール'!A6)</x:f>
      </x:c>
      <x:c r="C54" s="60" t="str">
        <x:f>IF(OR(A54="",'台帳_記入例'!G18&lt;&gt;"確定",'台帳_記入例'!I18=""),"",'台帳_記入例'!I18)</x:f>
      </x:c>
      <x:c r="D54" s="40" t="str">
        <x:f>IF(A54="","",'通知ルール'!C6)</x:f>
      </x:c>
      <x:c r="E54" s="60" t="str">
        <x:f>IF(OR(A54="",C54=""),"",C54-D54)</x:f>
      </x:c>
      <x:c r="F54" s="40" t="str">
        <x:f>IF(A54="","",'通知ルール'!D6)</x:f>
      </x:c>
      <x:c r="G54" s="40" t="str">
        <x:f>IF(A54="","",'台帳_記入例'!J18&amp;"／"&amp;'台帳_記入例'!K18)</x:f>
      </x:c>
      <x:c r="H54" s="40" t="str">
        <x:f>IF(A54="","",'通知ルール'!F6)</x:f>
      </x:c>
      <x:c r="I54" s="40" t="str">
        <x:f>IF(A54="","",IF('台帳_記入例'!G18="対象外","対象外・別管理",IF('台帳_記入例'!G18&lt;&gt;"確定","保留・原本要確認",IF(NOT(AND('台帳_記入例'!$G$18="確定",'台帳_記入例'!$L$18="未判断")),"条件外・通知停止",IF(E54="","基準日要確認",IF(E54&lt;'使い方'!$B$3,"過去予定・未完了を点検",IF(E54='使い方'!$B$3,"本日対象","予定")))))))</x:f>
      </x:c>
      <x:c r="J54" s="40" t="str">
        <x:f>IF(A54="","",'台帳_記入例'!U18)</x:f>
      </x:c>
    </x:row>
    <x:row r="55" ht="37" customHeight="1">
      <x:c r="A55" s="40" t="str">
        <x:f>IF('台帳_記入例'!A18="","",'台帳_記入例'!A18)</x:f>
      </x:c>
      <x:c r="B55" s="40" t="str">
        <x:f>IF(A55="","",'通知ルール'!A7)</x:f>
      </x:c>
      <x:c r="C55" s="60" t="str">
        <x:f>IF(OR(A55="",'台帳_記入例'!G18&lt;&gt;"確定",'台帳_記入例'!I18=""),"",'台帳_記入例'!I18)</x:f>
      </x:c>
      <x:c r="D55" s="40" t="str">
        <x:f>IF(A55="","",'通知ルール'!C7)</x:f>
      </x:c>
      <x:c r="E55" s="60" t="str">
        <x:f>IF(OR(A55="",C55=""),"",C55-D55)</x:f>
      </x:c>
      <x:c r="F55" s="40" t="str">
        <x:f>IF(A55="","",'通知ルール'!D7)</x:f>
      </x:c>
      <x:c r="G55" s="40" t="str">
        <x:f>IF(A55="","",'台帳_記入例'!J18&amp;"／"&amp;'台帳_記入例'!K18&amp;"／部門責任者")</x:f>
      </x:c>
      <x:c r="H55" s="40" t="str">
        <x:f>IF(A55="","",'通知ルール'!F7)</x:f>
      </x:c>
      <x:c r="I55" s="40" t="str">
        <x:f>IF(A55="","",IF('台帳_記入例'!G18="対象外","対象外・別管理",IF('台帳_記入例'!G18&lt;&gt;"確定","保留・原本要確認",IF(NOT(AND('台帳_記入例'!$G$18="確定",'台帳_記入例'!$L$18="未判断")),"条件外・通知停止",IF(E55="","基準日要確認",IF(E55&lt;'使い方'!$B$3,"過去予定・未完了を点検",IF(E55='使い方'!$B$3,"本日対象","予定")))))))</x:f>
      </x:c>
      <x:c r="J55" s="40" t="str">
        <x:f>IF(A55="","",'台帳_記入例'!U18)</x:f>
      </x:c>
    </x:row>
    <x:row r="56" ht="37" customHeight="1">
      <x:c r="A56" s="40" t="str">
        <x:f>IF('台帳_記入例'!A18="","",'台帳_記入例'!A18)</x:f>
      </x:c>
      <x:c r="B56" s="40" t="str">
        <x:f>IF(A56="","",'通知ルール'!A8)</x:f>
      </x:c>
      <x:c r="C56" s="60" t="str">
        <x:f>IF(OR(A56="",'台帳_記入例'!G18&lt;&gt;"確定",'台帳_記入例'!F18=""),"",'台帳_記入例'!F18)</x:f>
      </x:c>
      <x:c r="D56" s="40" t="str">
        <x:f>IF(A56="","",'通知ルール'!C8)</x:f>
      </x:c>
      <x:c r="E56" s="60" t="str">
        <x:f>IF(OR(A56="",C56=""),"",C56-D56)</x:f>
      </x:c>
      <x:c r="F56" s="40" t="str">
        <x:f>IF(A56="","",'通知ルール'!D8)</x:f>
      </x:c>
      <x:c r="G56" s="40" t="str">
        <x:f>IF(A56="","",'台帳_記入例'!J18&amp;"／"&amp;'台帳_記入例'!K18)</x:f>
      </x:c>
      <x:c r="H56" s="40" t="str">
        <x:f>IF(A56="","",'通知ルール'!F8)</x:f>
      </x:c>
      <x:c r="I56" s="40" t="str">
        <x:f>IF(A56="","",IF('台帳_記入例'!G18="対象外","対象外・別管理",IF('台帳_記入例'!G18&lt;&gt;"確定","保留・原本要確認",IF(NOT(AND('台帳_記入例'!$G$18="確定",'台帳_記入例'!$U$18&lt;&gt;"今回連絡完了")),"条件外・通知停止",IF(E56="","基準日要確認",IF(E56&lt;'使い方'!$B$3,"過去予定・未完了を点検",IF(E56='使い方'!$B$3,"本日対象","予定")))))))</x:f>
      </x:c>
      <x:c r="J56" s="40" t="str">
        <x:f>IF(A56="","",'台帳_記入例'!U18)</x:f>
      </x:c>
    </x:row>
    <x:row r="57" ht="37" customHeight="1">
      <x:c r="A57" s="40" t="str">
        <x:f>IF('台帳_記入例'!A18="","",'台帳_記入例'!A18)</x:f>
      </x:c>
      <x:c r="B57" s="40" t="str">
        <x:f>IF(A57="","",'通知ルール'!A9)</x:f>
      </x:c>
      <x:c r="C57" s="60" t="str">
        <x:f>IF(OR(A57="",'台帳_記入例'!G18&lt;&gt;"確定",'台帳_記入例'!F18=""),"",'台帳_記入例'!F18)</x:f>
      </x:c>
      <x:c r="D57" s="40" t="str">
        <x:f>IF(A57="","",'通知ルール'!C9)</x:f>
      </x:c>
      <x:c r="E57" s="60" t="str">
        <x:f>IF(OR(A57="",C57=""),"",C57-D57)</x:f>
      </x:c>
      <x:c r="F57" s="40" t="str">
        <x:f>IF(A57="","",'通知ルール'!D9)</x:f>
      </x:c>
      <x:c r="G57" s="40" t="str">
        <x:f>IF(A57="","",'台帳_記入例'!J18&amp;"／"&amp;'台帳_記入例'!K18&amp;"／部門責任者")</x:f>
      </x:c>
      <x:c r="H57" s="40" t="str">
        <x:f>IF(A57="","",'通知ルール'!F9)</x:f>
      </x:c>
      <x:c r="I57" s="40" t="str">
        <x:f>IF(A57="","",IF('台帳_記入例'!G18="対象外","対象外・別管理",IF('台帳_記入例'!G18&lt;&gt;"確定","保留・原本要確認",IF(NOT(AND('台帳_記入例'!$G$18="確定",'台帳_記入例'!$U$18&lt;&gt;"今回連絡完了")),"条件外・通知停止",IF(E57="","基準日要確認",IF(E57&lt;'使い方'!$B$3,"過去予定・未完了を点検",IF(E57='使い方'!$B$3,"本日対象","予定")))))))</x:f>
      </x:c>
      <x:c r="J57" s="40" t="str">
        <x:f>IF(A57="","",'台帳_記入例'!U18)</x:f>
      </x:c>
    </x:row>
    <x:row r="58" ht="37" customHeight="1">
      <x:c r="A58" s="40" t="str">
        <x:f>IF('台帳_記入例'!A19="","",'台帳_記入例'!A19)</x:f>
      </x:c>
      <x:c r="B58" s="40" t="str">
        <x:f>IF(A58="","",'通知ルール'!A6)</x:f>
      </x:c>
      <x:c r="C58" s="60" t="str">
        <x:f>IF(OR(A58="",'台帳_記入例'!G19&lt;&gt;"確定",'台帳_記入例'!I19=""),"",'台帳_記入例'!I19)</x:f>
      </x:c>
      <x:c r="D58" s="40" t="str">
        <x:f>IF(A58="","",'通知ルール'!C6)</x:f>
      </x:c>
      <x:c r="E58" s="60" t="str">
        <x:f>IF(OR(A58="",C58=""),"",C58-D58)</x:f>
      </x:c>
      <x:c r="F58" s="40" t="str">
        <x:f>IF(A58="","",'通知ルール'!D6)</x:f>
      </x:c>
      <x:c r="G58" s="40" t="str">
        <x:f>IF(A58="","",'台帳_記入例'!J19&amp;"／"&amp;'台帳_記入例'!K19)</x:f>
      </x:c>
      <x:c r="H58" s="40" t="str">
        <x:f>IF(A58="","",'通知ルール'!F6)</x:f>
      </x:c>
      <x:c r="I58" s="40" t="str">
        <x:f>IF(A58="","",IF('台帳_記入例'!G19="対象外","対象外・別管理",IF('台帳_記入例'!G19&lt;&gt;"確定","保留・原本要確認",IF(NOT(AND('台帳_記入例'!$G$19="確定",'台帳_記入例'!$L$19="未判断")),"条件外・通知停止",IF(E58="","基準日要確認",IF(E58&lt;'使い方'!$B$3,"過去予定・未完了を点検",IF(E58='使い方'!$B$3,"本日対象","予定")))))))</x:f>
      </x:c>
      <x:c r="J58" s="40" t="str">
        <x:f>IF(A58="","",'台帳_記入例'!U19)</x:f>
      </x:c>
    </x:row>
    <x:row r="59" ht="37" customHeight="1">
      <x:c r="A59" s="40" t="str">
        <x:f>IF('台帳_記入例'!A19="","",'台帳_記入例'!A19)</x:f>
      </x:c>
      <x:c r="B59" s="40" t="str">
        <x:f>IF(A59="","",'通知ルール'!A7)</x:f>
      </x:c>
      <x:c r="C59" s="60" t="str">
        <x:f>IF(OR(A59="",'台帳_記入例'!G19&lt;&gt;"確定",'台帳_記入例'!I19=""),"",'台帳_記入例'!I19)</x:f>
      </x:c>
      <x:c r="D59" s="40" t="str">
        <x:f>IF(A59="","",'通知ルール'!C7)</x:f>
      </x:c>
      <x:c r="E59" s="60" t="str">
        <x:f>IF(OR(A59="",C59=""),"",C59-D59)</x:f>
      </x:c>
      <x:c r="F59" s="40" t="str">
        <x:f>IF(A59="","",'通知ルール'!D7)</x:f>
      </x:c>
      <x:c r="G59" s="40" t="str">
        <x:f>IF(A59="","",'台帳_記入例'!J19&amp;"／"&amp;'台帳_記入例'!K19&amp;"／部門責任者")</x:f>
      </x:c>
      <x:c r="H59" s="40" t="str">
        <x:f>IF(A59="","",'通知ルール'!F7)</x:f>
      </x:c>
      <x:c r="I59" s="40" t="str">
        <x:f>IF(A59="","",IF('台帳_記入例'!G19="対象外","対象外・別管理",IF('台帳_記入例'!G19&lt;&gt;"確定","保留・原本要確認",IF(NOT(AND('台帳_記入例'!$G$19="確定",'台帳_記入例'!$L$19="未判断")),"条件外・通知停止",IF(E59="","基準日要確認",IF(E59&lt;'使い方'!$B$3,"過去予定・未完了を点検",IF(E59='使い方'!$B$3,"本日対象","予定")))))))</x:f>
      </x:c>
      <x:c r="J59" s="40" t="str">
        <x:f>IF(A59="","",'台帳_記入例'!U19)</x:f>
      </x:c>
    </x:row>
    <x:row r="60" ht="37" customHeight="1">
      <x:c r="A60" s="40" t="str">
        <x:f>IF('台帳_記入例'!A19="","",'台帳_記入例'!A19)</x:f>
      </x:c>
      <x:c r="B60" s="40" t="str">
        <x:f>IF(A60="","",'通知ルール'!A8)</x:f>
      </x:c>
      <x:c r="C60" s="60" t="str">
        <x:f>IF(OR(A60="",'台帳_記入例'!G19&lt;&gt;"確定",'台帳_記入例'!F19=""),"",'台帳_記入例'!F19)</x:f>
      </x:c>
      <x:c r="D60" s="40" t="str">
        <x:f>IF(A60="","",'通知ルール'!C8)</x:f>
      </x:c>
      <x:c r="E60" s="60" t="str">
        <x:f>IF(OR(A60="",C60=""),"",C60-D60)</x:f>
      </x:c>
      <x:c r="F60" s="40" t="str">
        <x:f>IF(A60="","",'通知ルール'!D8)</x:f>
      </x:c>
      <x:c r="G60" s="40" t="str">
        <x:f>IF(A60="","",'台帳_記入例'!J19&amp;"／"&amp;'台帳_記入例'!K19)</x:f>
      </x:c>
      <x:c r="H60" s="40" t="str">
        <x:f>IF(A60="","",'通知ルール'!F8)</x:f>
      </x:c>
      <x:c r="I60" s="40" t="str">
        <x:f>IF(A60="","",IF('台帳_記入例'!G19="対象外","対象外・別管理",IF('台帳_記入例'!G19&lt;&gt;"確定","保留・原本要確認",IF(NOT(AND('台帳_記入例'!$G$19="確定",'台帳_記入例'!$U$19&lt;&gt;"今回連絡完了")),"条件外・通知停止",IF(E60="","基準日要確認",IF(E60&lt;'使い方'!$B$3,"過去予定・未完了を点検",IF(E60='使い方'!$B$3,"本日対象","予定")))))))</x:f>
      </x:c>
      <x:c r="J60" s="40" t="str">
        <x:f>IF(A60="","",'台帳_記入例'!U19)</x:f>
      </x:c>
    </x:row>
    <x:row r="61" ht="37" customHeight="1">
      <x:c r="A61" s="66" t="str">
        <x:f>IF('台帳_記入例'!A19="","",'台帳_記入例'!A19)</x:f>
      </x:c>
      <x:c r="B61" s="66" t="str">
        <x:f>IF(A61="","",'通知ルール'!A9)</x:f>
      </x:c>
      <x:c r="C61" s="70" t="str">
        <x:f>IF(OR(A61="",'台帳_記入例'!G19&lt;&gt;"確定",'台帳_記入例'!F19=""),"",'台帳_記入例'!F19)</x:f>
      </x:c>
      <x:c r="D61" s="66" t="str">
        <x:f>IF(A61="","",'通知ルール'!C9)</x:f>
      </x:c>
      <x:c r="E61" s="70" t="str">
        <x:f>IF(OR(A61="",C61=""),"",C61-D61)</x:f>
      </x:c>
      <x:c r="F61" s="66" t="str">
        <x:f>IF(A61="","",'通知ルール'!D9)</x:f>
      </x:c>
      <x:c r="G61" s="66" t="str">
        <x:f>IF(A61="","",'台帳_記入例'!J19&amp;"／"&amp;'台帳_記入例'!K19&amp;"／部門責任者")</x:f>
      </x:c>
      <x:c r="H61" s="66" t="str">
        <x:f>IF(A61="","",'通知ルール'!F9)</x:f>
      </x:c>
      <x:c r="I61" s="66" t="str">
        <x:f>IF(A61="","",IF('台帳_記入例'!G19="対象外","対象外・別管理",IF('台帳_記入例'!G19&lt;&gt;"確定","保留・原本要確認",IF(NOT(AND('台帳_記入例'!$G$19="確定",'台帳_記入例'!$U$19&lt;&gt;"今回連絡完了")),"条件外・通知停止",IF(E61="","基準日要確認",IF(E61&lt;'使い方'!$B$3,"過去予定・未完了を点検",IF(E61='使い方'!$B$3,"本日対象","予定")))))))</x:f>
      </x:c>
      <x:c r="J61" s="66" t="str">
        <x:f>IF(A61="","",'台帳_記入例'!U19)</x:f>
      </x:c>
    </x:row>
    <x:row r="62" ht="37" customHeight="1">
      <x:c r="A62" s="66" t="str">
        <x:f>IF('台帳_記入例'!A20="","",'台帳_記入例'!A20)</x:f>
      </x:c>
      <x:c r="B62" s="66" t="str">
        <x:f>IF(A62="","",'通知ルール'!A6)</x:f>
      </x:c>
      <x:c r="C62" s="70" t="str">
        <x:f>IF(OR(A62="",'台帳_記入例'!G20&lt;&gt;"確定",'台帳_記入例'!I20=""),"",'台帳_記入例'!I20)</x:f>
      </x:c>
      <x:c r="D62" s="66" t="str">
        <x:f>IF(A62="","",'通知ルール'!C6)</x:f>
      </x:c>
      <x:c r="E62" s="70" t="str">
        <x:f>IF(OR(A62="",C62=""),"",C62-D62)</x:f>
      </x:c>
      <x:c r="F62" s="66" t="str">
        <x:f>IF(A62="","",'通知ルール'!D6)</x:f>
      </x:c>
      <x:c r="G62" s="66" t="str">
        <x:f>IF(A62="","",'台帳_記入例'!J20&amp;"／"&amp;'台帳_記入例'!K20)</x:f>
      </x:c>
      <x:c r="H62" s="66" t="str">
        <x:f>IF(A62="","",'通知ルール'!F6)</x:f>
      </x:c>
      <x:c r="I62" s="66" t="str">
        <x:f>IF(A62="","",IF('台帳_記入例'!G20="対象外","対象外・別管理",IF('台帳_記入例'!G20&lt;&gt;"確定","保留・原本要確認",IF(NOT(AND('台帳_記入例'!$G$20="確定",'台帳_記入例'!$L$20="未判断")),"条件外・通知停止",IF(E62="","基準日要確認",IF(E62&lt;'使い方'!$B$3,"過去予定・未完了を点検",IF(E62='使い方'!$B$3,"本日対象","予定")))))))</x:f>
      </x:c>
      <x:c r="J62" s="66" t="str">
        <x:f>IF(A62="","",'台帳_記入例'!U20)</x:f>
      </x:c>
    </x:row>
    <x:row r="63" ht="37" customHeight="1">
      <x:c r="A63" s="66" t="str">
        <x:f>IF('台帳_記入例'!A20="","",'台帳_記入例'!A20)</x:f>
      </x:c>
      <x:c r="B63" s="66" t="str">
        <x:f>IF(A63="","",'通知ルール'!A7)</x:f>
      </x:c>
      <x:c r="C63" s="70" t="str">
        <x:f>IF(OR(A63="",'台帳_記入例'!G20&lt;&gt;"確定",'台帳_記入例'!I20=""),"",'台帳_記入例'!I20)</x:f>
      </x:c>
      <x:c r="D63" s="66" t="str">
        <x:f>IF(A63="","",'通知ルール'!C7)</x:f>
      </x:c>
      <x:c r="E63" s="70" t="str">
        <x:f>IF(OR(A63="",C63=""),"",C63-D63)</x:f>
      </x:c>
      <x:c r="F63" s="66" t="str">
        <x:f>IF(A63="","",'通知ルール'!D7)</x:f>
      </x:c>
      <x:c r="G63" s="66" t="str">
        <x:f>IF(A63="","",'台帳_記入例'!J20&amp;"／"&amp;'台帳_記入例'!K20&amp;"／部門責任者")</x:f>
      </x:c>
      <x:c r="H63" s="66" t="str">
        <x:f>IF(A63="","",'通知ルール'!F7)</x:f>
      </x:c>
      <x:c r="I63" s="66" t="str">
        <x:f>IF(A63="","",IF('台帳_記入例'!G20="対象外","対象外・別管理",IF('台帳_記入例'!G20&lt;&gt;"確定","保留・原本要確認",IF(NOT(AND('台帳_記入例'!$G$20="確定",'台帳_記入例'!$L$20="未判断")),"条件外・通知停止",IF(E63="","基準日要確認",IF(E63&lt;'使い方'!$B$3,"過去予定・未完了を点検",IF(E63='使い方'!$B$3,"本日対象","予定")))))))</x:f>
      </x:c>
      <x:c r="J63" s="66" t="str">
        <x:f>IF(A63="","",'台帳_記入例'!U20)</x:f>
      </x:c>
    </x:row>
    <x:row r="64" ht="37" customHeight="1">
      <x:c r="A64" s="66" t="str">
        <x:f>IF('台帳_記入例'!A20="","",'台帳_記入例'!A20)</x:f>
      </x:c>
      <x:c r="B64" s="66" t="str">
        <x:f>IF(A64="","",'通知ルール'!A8)</x:f>
      </x:c>
      <x:c r="C64" s="70" t="str">
        <x:f>IF(OR(A64="",'台帳_記入例'!G20&lt;&gt;"確定",'台帳_記入例'!F20=""),"",'台帳_記入例'!F20)</x:f>
      </x:c>
      <x:c r="D64" s="66" t="str">
        <x:f>IF(A64="","",'通知ルール'!C8)</x:f>
      </x:c>
      <x:c r="E64" s="70" t="str">
        <x:f>IF(OR(A64="",C64=""),"",C64-D64)</x:f>
      </x:c>
      <x:c r="F64" s="66" t="str">
        <x:f>IF(A64="","",'通知ルール'!D8)</x:f>
      </x:c>
      <x:c r="G64" s="66" t="str">
        <x:f>IF(A64="","",'台帳_記入例'!J20&amp;"／"&amp;'台帳_記入例'!K20)</x:f>
      </x:c>
      <x:c r="H64" s="66" t="str">
        <x:f>IF(A64="","",'通知ルール'!F8)</x:f>
      </x:c>
      <x:c r="I64" s="66" t="str">
        <x:f>IF(A64="","",IF('台帳_記入例'!G20="対象外","対象外・別管理",IF('台帳_記入例'!G20&lt;&gt;"確定","保留・原本要確認",IF(NOT(AND('台帳_記入例'!$G$20="確定",'台帳_記入例'!$U$20&lt;&gt;"今回連絡完了")),"条件外・通知停止",IF(E64="","基準日要確認",IF(E64&lt;'使い方'!$B$3,"過去予定・未完了を点検",IF(E64='使い方'!$B$3,"本日対象","予定")))))))</x:f>
      </x:c>
      <x:c r="J64" s="66" t="str">
        <x:f>IF(A64="","",'台帳_記入例'!U20)</x:f>
      </x:c>
    </x:row>
    <x:row r="65" ht="37" customHeight="1">
      <x:c r="A65" s="66" t="str">
        <x:f>IF('台帳_記入例'!A20="","",'台帳_記入例'!A20)</x:f>
      </x:c>
      <x:c r="B65" s="66" t="str">
        <x:f>IF(A65="","",'通知ルール'!A9)</x:f>
      </x:c>
      <x:c r="C65" s="70" t="str">
        <x:f>IF(OR(A65="",'台帳_記入例'!G20&lt;&gt;"確定",'台帳_記入例'!F20=""),"",'台帳_記入例'!F20)</x:f>
      </x:c>
      <x:c r="D65" s="66" t="str">
        <x:f>IF(A65="","",'通知ルール'!C9)</x:f>
      </x:c>
      <x:c r="E65" s="70" t="str">
        <x:f>IF(OR(A65="",C65=""),"",C65-D65)</x:f>
      </x:c>
      <x:c r="F65" s="66" t="str">
        <x:f>IF(A65="","",'通知ルール'!D9)</x:f>
      </x:c>
      <x:c r="G65" s="66" t="str">
        <x:f>IF(A65="","",'台帳_記入例'!J20&amp;"／"&amp;'台帳_記入例'!K20&amp;"／部門責任者")</x:f>
      </x:c>
      <x:c r="H65" s="66" t="str">
        <x:f>IF(A65="","",'通知ルール'!F9)</x:f>
      </x:c>
      <x:c r="I65" s="66" t="str">
        <x:f>IF(A65="","",IF('台帳_記入例'!G20="対象外","対象外・別管理",IF('台帳_記入例'!G20&lt;&gt;"確定","保留・原本要確認",IF(NOT(AND('台帳_記入例'!$G$20="確定",'台帳_記入例'!$U$20&lt;&gt;"今回連絡完了")),"条件外・通知停止",IF(E65="","基準日要確認",IF(E65&lt;'使い方'!$B$3,"過去予定・未完了を点検",IF(E65='使い方'!$B$3,"本日対象","予定")))))))</x:f>
      </x:c>
      <x:c r="J65" s="66" t="str">
        <x:f>IF(A65="","",'台帳_記入例'!U20)</x:f>
      </x:c>
    </x:row>
    <x:row r="66" ht="37" customHeight="1">
      <x:c r="A66" s="66" t="str">
        <x:f>IF('台帳_記入例'!A21="","",'台帳_記入例'!A21)</x:f>
      </x:c>
      <x:c r="B66" s="66" t="str">
        <x:f>IF(A66="","",'通知ルール'!A6)</x:f>
      </x:c>
      <x:c r="C66" s="70" t="str">
        <x:f>IF(OR(A66="",'台帳_記入例'!G21&lt;&gt;"確定",'台帳_記入例'!I21=""),"",'台帳_記入例'!I21)</x:f>
      </x:c>
      <x:c r="D66" s="66" t="str">
        <x:f>IF(A66="","",'通知ルール'!C6)</x:f>
      </x:c>
      <x:c r="E66" s="70" t="str">
        <x:f>IF(OR(A66="",C66=""),"",C66-D66)</x:f>
      </x:c>
      <x:c r="F66" s="66" t="str">
        <x:f>IF(A66="","",'通知ルール'!D6)</x:f>
      </x:c>
      <x:c r="G66" s="66" t="str">
        <x:f>IF(A66="","",'台帳_記入例'!J21&amp;"／"&amp;'台帳_記入例'!K21)</x:f>
      </x:c>
      <x:c r="H66" s="66" t="str">
        <x:f>IF(A66="","",'通知ルール'!F6)</x:f>
      </x:c>
      <x:c r="I66" s="66" t="str">
        <x:f>IF(A66="","",IF('台帳_記入例'!G21="対象外","対象外・別管理",IF('台帳_記入例'!G21&lt;&gt;"確定","保留・原本要確認",IF(NOT(AND('台帳_記入例'!$G$21="確定",'台帳_記入例'!$L$21="未判断")),"条件外・通知停止",IF(E66="","基準日要確認",IF(E66&lt;'使い方'!$B$3,"過去予定・未完了を点検",IF(E66='使い方'!$B$3,"本日対象","予定")))))))</x:f>
      </x:c>
      <x:c r="J66" s="66" t="str">
        <x:f>IF(A66="","",'台帳_記入例'!U21)</x:f>
      </x:c>
    </x:row>
    <x:row r="67" ht="37" customHeight="1">
      <x:c r="A67" s="66" t="str">
        <x:f>IF('台帳_記入例'!A21="","",'台帳_記入例'!A21)</x:f>
      </x:c>
      <x:c r="B67" s="66" t="str">
        <x:f>IF(A67="","",'通知ルール'!A7)</x:f>
      </x:c>
      <x:c r="C67" s="70" t="str">
        <x:f>IF(OR(A67="",'台帳_記入例'!G21&lt;&gt;"確定",'台帳_記入例'!I21=""),"",'台帳_記入例'!I21)</x:f>
      </x:c>
      <x:c r="D67" s="66" t="str">
        <x:f>IF(A67="","",'通知ルール'!C7)</x:f>
      </x:c>
      <x:c r="E67" s="70" t="str">
        <x:f>IF(OR(A67="",C67=""),"",C67-D67)</x:f>
      </x:c>
      <x:c r="F67" s="66" t="str">
        <x:f>IF(A67="","",'通知ルール'!D7)</x:f>
      </x:c>
      <x:c r="G67" s="66" t="str">
        <x:f>IF(A67="","",'台帳_記入例'!J21&amp;"／"&amp;'台帳_記入例'!K21&amp;"／部門責任者")</x:f>
      </x:c>
      <x:c r="H67" s="66" t="str">
        <x:f>IF(A67="","",'通知ルール'!F7)</x:f>
      </x:c>
      <x:c r="I67" s="66" t="str">
        <x:f>IF(A67="","",IF('台帳_記入例'!G21="対象外","対象外・別管理",IF('台帳_記入例'!G21&lt;&gt;"確定","保留・原本要確認",IF(NOT(AND('台帳_記入例'!$G$21="確定",'台帳_記入例'!$L$21="未判断")),"条件外・通知停止",IF(E67="","基準日要確認",IF(E67&lt;'使い方'!$B$3,"過去予定・未完了を点検",IF(E67='使い方'!$B$3,"本日対象","予定")))))))</x:f>
      </x:c>
      <x:c r="J67" s="66" t="str">
        <x:f>IF(A67="","",'台帳_記入例'!U21)</x:f>
      </x:c>
    </x:row>
    <x:row r="68" ht="37" customHeight="1">
      <x:c r="A68" s="66" t="str">
        <x:f>IF('台帳_記入例'!A21="","",'台帳_記入例'!A21)</x:f>
      </x:c>
      <x:c r="B68" s="66" t="str">
        <x:f>IF(A68="","",'通知ルール'!A8)</x:f>
      </x:c>
      <x:c r="C68" s="70" t="str">
        <x:f>IF(OR(A68="",'台帳_記入例'!G21&lt;&gt;"確定",'台帳_記入例'!F21=""),"",'台帳_記入例'!F21)</x:f>
      </x:c>
      <x:c r="D68" s="66" t="str">
        <x:f>IF(A68="","",'通知ルール'!C8)</x:f>
      </x:c>
      <x:c r="E68" s="70" t="str">
        <x:f>IF(OR(A68="",C68=""),"",C68-D68)</x:f>
      </x:c>
      <x:c r="F68" s="66" t="str">
        <x:f>IF(A68="","",'通知ルール'!D8)</x:f>
      </x:c>
      <x:c r="G68" s="66" t="str">
        <x:f>IF(A68="","",'台帳_記入例'!J21&amp;"／"&amp;'台帳_記入例'!K21)</x:f>
      </x:c>
      <x:c r="H68" s="66" t="str">
        <x:f>IF(A68="","",'通知ルール'!F8)</x:f>
      </x:c>
      <x:c r="I68" s="66" t="str">
        <x:f>IF(A68="","",IF('台帳_記入例'!G21="対象外","対象外・別管理",IF('台帳_記入例'!G21&lt;&gt;"確定","保留・原本要確認",IF(NOT(AND('台帳_記入例'!$G$21="確定",'台帳_記入例'!$U$21&lt;&gt;"今回連絡完了")),"条件外・通知停止",IF(E68="","基準日要確認",IF(E68&lt;'使い方'!$B$3,"過去予定・未完了を点検",IF(E68='使い方'!$B$3,"本日対象","予定")))))))</x:f>
      </x:c>
      <x:c r="J68" s="66" t="str">
        <x:f>IF(A68="","",'台帳_記入例'!U21)</x:f>
      </x:c>
    </x:row>
    <x:row r="69" ht="37" customHeight="1">
      <x:c r="A69" s="66" t="str">
        <x:f>IF('台帳_記入例'!A21="","",'台帳_記入例'!A21)</x:f>
      </x:c>
      <x:c r="B69" s="66" t="str">
        <x:f>IF(A69="","",'通知ルール'!A9)</x:f>
      </x:c>
      <x:c r="C69" s="70" t="str">
        <x:f>IF(OR(A69="",'台帳_記入例'!G21&lt;&gt;"確定",'台帳_記入例'!F21=""),"",'台帳_記入例'!F21)</x:f>
      </x:c>
      <x:c r="D69" s="66" t="str">
        <x:f>IF(A69="","",'通知ルール'!C9)</x:f>
      </x:c>
      <x:c r="E69" s="70" t="str">
        <x:f>IF(OR(A69="",C69=""),"",C69-D69)</x:f>
      </x:c>
      <x:c r="F69" s="66" t="str">
        <x:f>IF(A69="","",'通知ルール'!D9)</x:f>
      </x:c>
      <x:c r="G69" s="66" t="str">
        <x:f>IF(A69="","",'台帳_記入例'!J21&amp;"／"&amp;'台帳_記入例'!K21&amp;"／部門責任者")</x:f>
      </x:c>
      <x:c r="H69" s="66" t="str">
        <x:f>IF(A69="","",'通知ルール'!F9)</x:f>
      </x:c>
      <x:c r="I69" s="66" t="str">
        <x:f>IF(A69="","",IF('台帳_記入例'!G21="対象外","対象外・別管理",IF('台帳_記入例'!G21&lt;&gt;"確定","保留・原本要確認",IF(NOT(AND('台帳_記入例'!$G$21="確定",'台帳_記入例'!$U$21&lt;&gt;"今回連絡完了")),"条件外・通知停止",IF(E69="","基準日要確認",IF(E69&lt;'使い方'!$B$3,"過去予定・未完了を点検",IF(E69='使い方'!$B$3,"本日対象","予定")))))))</x:f>
      </x:c>
      <x:c r="J69" s="66" t="str">
        <x:f>IF(A69="","",'台帳_記入例'!U21)</x:f>
      </x:c>
    </x:row>
    <x:row r="70" ht="37" customHeight="1">
      <x:c r="A70" s="66" t="str">
        <x:f>IF('台帳_記入例'!A22="","",'台帳_記入例'!A22)</x:f>
      </x:c>
      <x:c r="B70" s="66" t="str">
        <x:f>IF(A70="","",'通知ルール'!A6)</x:f>
      </x:c>
      <x:c r="C70" s="70" t="str">
        <x:f>IF(OR(A70="",'台帳_記入例'!G22&lt;&gt;"確定",'台帳_記入例'!I22=""),"",'台帳_記入例'!I22)</x:f>
      </x:c>
      <x:c r="D70" s="66" t="str">
        <x:f>IF(A70="","",'通知ルール'!C6)</x:f>
      </x:c>
      <x:c r="E70" s="70" t="str">
        <x:f>IF(OR(A70="",C70=""),"",C70-D70)</x:f>
      </x:c>
      <x:c r="F70" s="66" t="str">
        <x:f>IF(A70="","",'通知ルール'!D6)</x:f>
      </x:c>
      <x:c r="G70" s="66" t="str">
        <x:f>IF(A70="","",'台帳_記入例'!J22&amp;"／"&amp;'台帳_記入例'!K22)</x:f>
      </x:c>
      <x:c r="H70" s="66" t="str">
        <x:f>IF(A70="","",'通知ルール'!F6)</x:f>
      </x:c>
      <x:c r="I70" s="66" t="str">
        <x:f>IF(A70="","",IF('台帳_記入例'!G22="対象外","対象外・別管理",IF('台帳_記入例'!G22&lt;&gt;"確定","保留・原本要確認",IF(NOT(AND('台帳_記入例'!$G$22="確定",'台帳_記入例'!$L$22="未判断")),"条件外・通知停止",IF(E70="","基準日要確認",IF(E70&lt;'使い方'!$B$3,"過去予定・未完了を点検",IF(E70='使い方'!$B$3,"本日対象","予定")))))))</x:f>
      </x:c>
      <x:c r="J70" s="66" t="str">
        <x:f>IF(A70="","",'台帳_記入例'!U22)</x:f>
      </x:c>
    </x:row>
    <x:row r="71" ht="37" customHeight="1">
      <x:c r="A71" s="66" t="str">
        <x:f>IF('台帳_記入例'!A22="","",'台帳_記入例'!A22)</x:f>
      </x:c>
      <x:c r="B71" s="66" t="str">
        <x:f>IF(A71="","",'通知ルール'!A7)</x:f>
      </x:c>
      <x:c r="C71" s="70" t="str">
        <x:f>IF(OR(A71="",'台帳_記入例'!G22&lt;&gt;"確定",'台帳_記入例'!I22=""),"",'台帳_記入例'!I22)</x:f>
      </x:c>
      <x:c r="D71" s="66" t="str">
        <x:f>IF(A71="","",'通知ルール'!C7)</x:f>
      </x:c>
      <x:c r="E71" s="70" t="str">
        <x:f>IF(OR(A71="",C71=""),"",C71-D71)</x:f>
      </x:c>
      <x:c r="F71" s="66" t="str">
        <x:f>IF(A71="","",'通知ルール'!D7)</x:f>
      </x:c>
      <x:c r="G71" s="66" t="str">
        <x:f>IF(A71="","",'台帳_記入例'!J22&amp;"／"&amp;'台帳_記入例'!K22&amp;"／部門責任者")</x:f>
      </x:c>
      <x:c r="H71" s="66" t="str">
        <x:f>IF(A71="","",'通知ルール'!F7)</x:f>
      </x:c>
      <x:c r="I71" s="66" t="str">
        <x:f>IF(A71="","",IF('台帳_記入例'!G22="対象外","対象外・別管理",IF('台帳_記入例'!G22&lt;&gt;"確定","保留・原本要確認",IF(NOT(AND('台帳_記入例'!$G$22="確定",'台帳_記入例'!$L$22="未判断")),"条件外・通知停止",IF(E71="","基準日要確認",IF(E71&lt;'使い方'!$B$3,"過去予定・未完了を点検",IF(E71='使い方'!$B$3,"本日対象","予定")))))))</x:f>
      </x:c>
      <x:c r="J71" s="66" t="str">
        <x:f>IF(A71="","",'台帳_記入例'!U22)</x:f>
      </x:c>
    </x:row>
    <x:row r="72" ht="37" customHeight="1">
      <x:c r="A72" s="66" t="str">
        <x:f>IF('台帳_記入例'!A22="","",'台帳_記入例'!A22)</x:f>
      </x:c>
      <x:c r="B72" s="66" t="str">
        <x:f>IF(A72="","",'通知ルール'!A8)</x:f>
      </x:c>
      <x:c r="C72" s="70" t="str">
        <x:f>IF(OR(A72="",'台帳_記入例'!G22&lt;&gt;"確定",'台帳_記入例'!F22=""),"",'台帳_記入例'!F22)</x:f>
      </x:c>
      <x:c r="D72" s="66" t="str">
        <x:f>IF(A72="","",'通知ルール'!C8)</x:f>
      </x:c>
      <x:c r="E72" s="70" t="str">
        <x:f>IF(OR(A72="",C72=""),"",C72-D72)</x:f>
      </x:c>
      <x:c r="F72" s="66" t="str">
        <x:f>IF(A72="","",'通知ルール'!D8)</x:f>
      </x:c>
      <x:c r="G72" s="66" t="str">
        <x:f>IF(A72="","",'台帳_記入例'!J22&amp;"／"&amp;'台帳_記入例'!K22)</x:f>
      </x:c>
      <x:c r="H72" s="66" t="str">
        <x:f>IF(A72="","",'通知ルール'!F8)</x:f>
      </x:c>
      <x:c r="I72" s="66" t="str">
        <x:f>IF(A72="","",IF('台帳_記入例'!G22="対象外","対象外・別管理",IF('台帳_記入例'!G22&lt;&gt;"確定","保留・原本要確認",IF(NOT(AND('台帳_記入例'!$G$22="確定",'台帳_記入例'!$U$22&lt;&gt;"今回連絡完了")),"条件外・通知停止",IF(E72="","基準日要確認",IF(E72&lt;'使い方'!$B$3,"過去予定・未完了を点検",IF(E72='使い方'!$B$3,"本日対象","予定")))))))</x:f>
      </x:c>
      <x:c r="J72" s="66" t="str">
        <x:f>IF(A72="","",'台帳_記入例'!U22)</x:f>
      </x:c>
    </x:row>
    <x:row r="73" ht="37" customHeight="1">
      <x:c r="A73" s="66" t="str">
        <x:f>IF('台帳_記入例'!A22="","",'台帳_記入例'!A22)</x:f>
      </x:c>
      <x:c r="B73" s="66" t="str">
        <x:f>IF(A73="","",'通知ルール'!A9)</x:f>
      </x:c>
      <x:c r="C73" s="70" t="str">
        <x:f>IF(OR(A73="",'台帳_記入例'!G22&lt;&gt;"確定",'台帳_記入例'!F22=""),"",'台帳_記入例'!F22)</x:f>
      </x:c>
      <x:c r="D73" s="66" t="str">
        <x:f>IF(A73="","",'通知ルール'!C9)</x:f>
      </x:c>
      <x:c r="E73" s="70" t="str">
        <x:f>IF(OR(A73="",C73=""),"",C73-D73)</x:f>
      </x:c>
      <x:c r="F73" s="66" t="str">
        <x:f>IF(A73="","",'通知ルール'!D9)</x:f>
      </x:c>
      <x:c r="G73" s="66" t="str">
        <x:f>IF(A73="","",'台帳_記入例'!J22&amp;"／"&amp;'台帳_記入例'!K22&amp;"／部門責任者")</x:f>
      </x:c>
      <x:c r="H73" s="66" t="str">
        <x:f>IF(A73="","",'通知ルール'!F9)</x:f>
      </x:c>
      <x:c r="I73" s="66" t="str">
        <x:f>IF(A73="","",IF('台帳_記入例'!G22="対象外","対象外・別管理",IF('台帳_記入例'!G22&lt;&gt;"確定","保留・原本要確認",IF(NOT(AND('台帳_記入例'!$G$22="確定",'台帳_記入例'!$U$22&lt;&gt;"今回連絡完了")),"条件外・通知停止",IF(E73="","基準日要確認",IF(E73&lt;'使い方'!$B$3,"過去予定・未完了を点検",IF(E73='使い方'!$B$3,"本日対象","予定")))))))</x:f>
      </x:c>
      <x:c r="J73" s="66" t="str">
        <x:f>IF(A73="","",'台帳_記入例'!U22)</x:f>
      </x:c>
    </x:row>
    <x:row r="74" ht="37" customHeight="1">
      <x:c r="A74" s="66" t="str">
        <x:f>IF('台帳_記入例'!A23="","",'台帳_記入例'!A23)</x:f>
      </x:c>
      <x:c r="B74" s="66" t="str">
        <x:f>IF(A74="","",'通知ルール'!A6)</x:f>
      </x:c>
      <x:c r="C74" s="70" t="str">
        <x:f>IF(OR(A74="",'台帳_記入例'!G23&lt;&gt;"確定",'台帳_記入例'!I23=""),"",'台帳_記入例'!I23)</x:f>
      </x:c>
      <x:c r="D74" s="66" t="str">
        <x:f>IF(A74="","",'通知ルール'!C6)</x:f>
      </x:c>
      <x:c r="E74" s="70" t="str">
        <x:f>IF(OR(A74="",C74=""),"",C74-D74)</x:f>
      </x:c>
      <x:c r="F74" s="66" t="str">
        <x:f>IF(A74="","",'通知ルール'!D6)</x:f>
      </x:c>
      <x:c r="G74" s="66" t="str">
        <x:f>IF(A74="","",'台帳_記入例'!J23&amp;"／"&amp;'台帳_記入例'!K23)</x:f>
      </x:c>
      <x:c r="H74" s="66" t="str">
        <x:f>IF(A74="","",'通知ルール'!F6)</x:f>
      </x:c>
      <x:c r="I74" s="66" t="str">
        <x:f>IF(A74="","",IF('台帳_記入例'!G23="対象外","対象外・別管理",IF('台帳_記入例'!G23&lt;&gt;"確定","保留・原本要確認",IF(NOT(AND('台帳_記入例'!$G$23="確定",'台帳_記入例'!$L$23="未判断")),"条件外・通知停止",IF(E74="","基準日要確認",IF(E74&lt;'使い方'!$B$3,"過去予定・未完了を点検",IF(E74='使い方'!$B$3,"本日対象","予定")))))))</x:f>
      </x:c>
      <x:c r="J74" s="66" t="str">
        <x:f>IF(A74="","",'台帳_記入例'!U23)</x:f>
      </x:c>
    </x:row>
    <x:row r="75" ht="37" customHeight="1">
      <x:c r="A75" s="66" t="str">
        <x:f>IF('台帳_記入例'!A23="","",'台帳_記入例'!A23)</x:f>
      </x:c>
      <x:c r="B75" s="66" t="str">
        <x:f>IF(A75="","",'通知ルール'!A7)</x:f>
      </x:c>
      <x:c r="C75" s="70" t="str">
        <x:f>IF(OR(A75="",'台帳_記入例'!G23&lt;&gt;"確定",'台帳_記入例'!I23=""),"",'台帳_記入例'!I23)</x:f>
      </x:c>
      <x:c r="D75" s="66" t="str">
        <x:f>IF(A75="","",'通知ルール'!C7)</x:f>
      </x:c>
      <x:c r="E75" s="70" t="str">
        <x:f>IF(OR(A75="",C75=""),"",C75-D75)</x:f>
      </x:c>
      <x:c r="F75" s="66" t="str">
        <x:f>IF(A75="","",'通知ルール'!D7)</x:f>
      </x:c>
      <x:c r="G75" s="66" t="str">
        <x:f>IF(A75="","",'台帳_記入例'!J23&amp;"／"&amp;'台帳_記入例'!K23&amp;"／部門責任者")</x:f>
      </x:c>
      <x:c r="H75" s="66" t="str">
        <x:f>IF(A75="","",'通知ルール'!F7)</x:f>
      </x:c>
      <x:c r="I75" s="66" t="str">
        <x:f>IF(A75="","",IF('台帳_記入例'!G23="対象外","対象外・別管理",IF('台帳_記入例'!G23&lt;&gt;"確定","保留・原本要確認",IF(NOT(AND('台帳_記入例'!$G$23="確定",'台帳_記入例'!$L$23="未判断")),"条件外・通知停止",IF(E75="","基準日要確認",IF(E75&lt;'使い方'!$B$3,"過去予定・未完了を点検",IF(E75='使い方'!$B$3,"本日対象","予定")))))))</x:f>
      </x:c>
      <x:c r="J75" s="66" t="str">
        <x:f>IF(A75="","",'台帳_記入例'!U23)</x:f>
      </x:c>
    </x:row>
    <x:row r="76" ht="37" customHeight="1">
      <x:c r="A76" s="66" t="str">
        <x:f>IF('台帳_記入例'!A23="","",'台帳_記入例'!A23)</x:f>
      </x:c>
      <x:c r="B76" s="66" t="str">
        <x:f>IF(A76="","",'通知ルール'!A8)</x:f>
      </x:c>
      <x:c r="C76" s="70" t="str">
        <x:f>IF(OR(A76="",'台帳_記入例'!G23&lt;&gt;"確定",'台帳_記入例'!F23=""),"",'台帳_記入例'!F23)</x:f>
      </x:c>
      <x:c r="D76" s="66" t="str">
        <x:f>IF(A76="","",'通知ルール'!C8)</x:f>
      </x:c>
      <x:c r="E76" s="70" t="str">
        <x:f>IF(OR(A76="",C76=""),"",C76-D76)</x:f>
      </x:c>
      <x:c r="F76" s="66" t="str">
        <x:f>IF(A76="","",'通知ルール'!D8)</x:f>
      </x:c>
      <x:c r="G76" s="66" t="str">
        <x:f>IF(A76="","",'台帳_記入例'!J23&amp;"／"&amp;'台帳_記入例'!K23)</x:f>
      </x:c>
      <x:c r="H76" s="66" t="str">
        <x:f>IF(A76="","",'通知ルール'!F8)</x:f>
      </x:c>
      <x:c r="I76" s="66" t="str">
        <x:f>IF(A76="","",IF('台帳_記入例'!G23="対象外","対象外・別管理",IF('台帳_記入例'!G23&lt;&gt;"確定","保留・原本要確認",IF(NOT(AND('台帳_記入例'!$G$23="確定",'台帳_記入例'!$U$23&lt;&gt;"今回連絡完了")),"条件外・通知停止",IF(E76="","基準日要確認",IF(E76&lt;'使い方'!$B$3,"過去予定・未完了を点検",IF(E76='使い方'!$B$3,"本日対象","予定")))))))</x:f>
      </x:c>
      <x:c r="J76" s="66" t="str">
        <x:f>IF(A76="","",'台帳_記入例'!U23)</x:f>
      </x:c>
    </x:row>
    <x:row r="77" ht="37" customHeight="1">
      <x:c r="A77" s="66" t="str">
        <x:f>IF('台帳_記入例'!A23="","",'台帳_記入例'!A23)</x:f>
      </x:c>
      <x:c r="B77" s="66" t="str">
        <x:f>IF(A77="","",'通知ルール'!A9)</x:f>
      </x:c>
      <x:c r="C77" s="70" t="str">
        <x:f>IF(OR(A77="",'台帳_記入例'!G23&lt;&gt;"確定",'台帳_記入例'!F23=""),"",'台帳_記入例'!F23)</x:f>
      </x:c>
      <x:c r="D77" s="66" t="str">
        <x:f>IF(A77="","",'通知ルール'!C9)</x:f>
      </x:c>
      <x:c r="E77" s="70" t="str">
        <x:f>IF(OR(A77="",C77=""),"",C77-D77)</x:f>
      </x:c>
      <x:c r="F77" s="66" t="str">
        <x:f>IF(A77="","",'通知ルール'!D9)</x:f>
      </x:c>
      <x:c r="G77" s="66" t="str">
        <x:f>IF(A77="","",'台帳_記入例'!J23&amp;"／"&amp;'台帳_記入例'!K23&amp;"／部門責任者")</x:f>
      </x:c>
      <x:c r="H77" s="66" t="str">
        <x:f>IF(A77="","",'通知ルール'!F9)</x:f>
      </x:c>
      <x:c r="I77" s="66" t="str">
        <x:f>IF(A77="","",IF('台帳_記入例'!G23="対象外","対象外・別管理",IF('台帳_記入例'!G23&lt;&gt;"確定","保留・原本要確認",IF(NOT(AND('台帳_記入例'!$G$23="確定",'台帳_記入例'!$U$23&lt;&gt;"今回連絡完了")),"条件外・通知停止",IF(E77="","基準日要確認",IF(E77&lt;'使い方'!$B$3,"過去予定・未完了を点検",IF(E77='使い方'!$B$3,"本日対象","予定")))))))</x:f>
      </x:c>
      <x:c r="J77" s="66" t="str">
        <x:f>IF(A77="","",'台帳_記入例'!U23)</x:f>
      </x:c>
    </x:row>
    <x:row r="78" ht="37" customHeight="1">
      <x:c r="A78" s="66" t="str">
        <x:f>IF('台帳_記入例'!A24="","",'台帳_記入例'!A24)</x:f>
      </x:c>
      <x:c r="B78" s="66" t="str">
        <x:f>IF(A78="","",'通知ルール'!A6)</x:f>
      </x:c>
      <x:c r="C78" s="70" t="str">
        <x:f>IF(OR(A78="",'台帳_記入例'!G24&lt;&gt;"確定",'台帳_記入例'!I24=""),"",'台帳_記入例'!I24)</x:f>
      </x:c>
      <x:c r="D78" s="66" t="str">
        <x:f>IF(A78="","",'通知ルール'!C6)</x:f>
      </x:c>
      <x:c r="E78" s="70" t="str">
        <x:f>IF(OR(A78="",C78=""),"",C78-D78)</x:f>
      </x:c>
      <x:c r="F78" s="66" t="str">
        <x:f>IF(A78="","",'通知ルール'!D6)</x:f>
      </x:c>
      <x:c r="G78" s="66" t="str">
        <x:f>IF(A78="","",'台帳_記入例'!J24&amp;"／"&amp;'台帳_記入例'!K24)</x:f>
      </x:c>
      <x:c r="H78" s="66" t="str">
        <x:f>IF(A78="","",'通知ルール'!F6)</x:f>
      </x:c>
      <x:c r="I78" s="66" t="str">
        <x:f>IF(A78="","",IF('台帳_記入例'!G24="対象外","対象外・別管理",IF('台帳_記入例'!G24&lt;&gt;"確定","保留・原本要確認",IF(NOT(AND('台帳_記入例'!$G$24="確定",'台帳_記入例'!$L$24="未判断")),"条件外・通知停止",IF(E78="","基準日要確認",IF(E78&lt;'使い方'!$B$3,"過去予定・未完了を点検",IF(E78='使い方'!$B$3,"本日対象","予定")))))))</x:f>
      </x:c>
      <x:c r="J78" s="66" t="str">
        <x:f>IF(A78="","",'台帳_記入例'!U24)</x:f>
      </x:c>
    </x:row>
    <x:row r="79" ht="37" customHeight="1">
      <x:c r="A79" s="66" t="str">
        <x:f>IF('台帳_記入例'!A24="","",'台帳_記入例'!A24)</x:f>
      </x:c>
      <x:c r="B79" s="66" t="str">
        <x:f>IF(A79="","",'通知ルール'!A7)</x:f>
      </x:c>
      <x:c r="C79" s="70" t="str">
        <x:f>IF(OR(A79="",'台帳_記入例'!G24&lt;&gt;"確定",'台帳_記入例'!I24=""),"",'台帳_記入例'!I24)</x:f>
      </x:c>
      <x:c r="D79" s="66" t="str">
        <x:f>IF(A79="","",'通知ルール'!C7)</x:f>
      </x:c>
      <x:c r="E79" s="70" t="str">
        <x:f>IF(OR(A79="",C79=""),"",C79-D79)</x:f>
      </x:c>
      <x:c r="F79" s="66" t="str">
        <x:f>IF(A79="","",'通知ルール'!D7)</x:f>
      </x:c>
      <x:c r="G79" s="66" t="str">
        <x:f>IF(A79="","",'台帳_記入例'!J24&amp;"／"&amp;'台帳_記入例'!K24&amp;"／部門責任者")</x:f>
      </x:c>
      <x:c r="H79" s="66" t="str">
        <x:f>IF(A79="","",'通知ルール'!F7)</x:f>
      </x:c>
      <x:c r="I79" s="66" t="str">
        <x:f>IF(A79="","",IF('台帳_記入例'!G24="対象外","対象外・別管理",IF('台帳_記入例'!G24&lt;&gt;"確定","保留・原本要確認",IF(NOT(AND('台帳_記入例'!$G$24="確定",'台帳_記入例'!$L$24="未判断")),"条件外・通知停止",IF(E79="","基準日要確認",IF(E79&lt;'使い方'!$B$3,"過去予定・未完了を点検",IF(E79='使い方'!$B$3,"本日対象","予定")))))))</x:f>
      </x:c>
      <x:c r="J79" s="66" t="str">
        <x:f>IF(A79="","",'台帳_記入例'!U24)</x:f>
      </x:c>
    </x:row>
    <x:row r="80" ht="37" customHeight="1">
      <x:c r="A80" s="66" t="str">
        <x:f>IF('台帳_記入例'!A24="","",'台帳_記入例'!A24)</x:f>
      </x:c>
      <x:c r="B80" s="66" t="str">
        <x:f>IF(A80="","",'通知ルール'!A8)</x:f>
      </x:c>
      <x:c r="C80" s="70" t="str">
        <x:f>IF(OR(A80="",'台帳_記入例'!G24&lt;&gt;"確定",'台帳_記入例'!F24=""),"",'台帳_記入例'!F24)</x:f>
      </x:c>
      <x:c r="D80" s="66" t="str">
        <x:f>IF(A80="","",'通知ルール'!C8)</x:f>
      </x:c>
      <x:c r="E80" s="70" t="str">
        <x:f>IF(OR(A80="",C80=""),"",C80-D80)</x:f>
      </x:c>
      <x:c r="F80" s="66" t="str">
        <x:f>IF(A80="","",'通知ルール'!D8)</x:f>
      </x:c>
      <x:c r="G80" s="66" t="str">
        <x:f>IF(A80="","",'台帳_記入例'!J24&amp;"／"&amp;'台帳_記入例'!K24)</x:f>
      </x:c>
      <x:c r="H80" s="66" t="str">
        <x:f>IF(A80="","",'通知ルール'!F8)</x:f>
      </x:c>
      <x:c r="I80" s="66" t="str">
        <x:f>IF(A80="","",IF('台帳_記入例'!G24="対象外","対象外・別管理",IF('台帳_記入例'!G24&lt;&gt;"確定","保留・原本要確認",IF(NOT(AND('台帳_記入例'!$G$24="確定",'台帳_記入例'!$U$24&lt;&gt;"今回連絡完了")),"条件外・通知停止",IF(E80="","基準日要確認",IF(E80&lt;'使い方'!$B$3,"過去予定・未完了を点検",IF(E80='使い方'!$B$3,"本日対象","予定")))))))</x:f>
      </x:c>
      <x:c r="J80" s="66" t="str">
        <x:f>IF(A80="","",'台帳_記入例'!U24)</x:f>
      </x:c>
    </x:row>
    <x:row r="81" ht="37" customHeight="1">
      <x:c r="A81" s="66" t="str">
        <x:f>IF('台帳_記入例'!A24="","",'台帳_記入例'!A24)</x:f>
      </x:c>
      <x:c r="B81" s="66" t="str">
        <x:f>IF(A81="","",'通知ルール'!A9)</x:f>
      </x:c>
      <x:c r="C81" s="70" t="str">
        <x:f>IF(OR(A81="",'台帳_記入例'!G24&lt;&gt;"確定",'台帳_記入例'!F24=""),"",'台帳_記入例'!F24)</x:f>
      </x:c>
      <x:c r="D81" s="66" t="str">
        <x:f>IF(A81="","",'通知ルール'!C9)</x:f>
      </x:c>
      <x:c r="E81" s="70" t="str">
        <x:f>IF(OR(A81="",C81=""),"",C81-D81)</x:f>
      </x:c>
      <x:c r="F81" s="66" t="str">
        <x:f>IF(A81="","",'通知ルール'!D9)</x:f>
      </x:c>
      <x:c r="G81" s="66" t="str">
        <x:f>IF(A81="","",'台帳_記入例'!J24&amp;"／"&amp;'台帳_記入例'!K24&amp;"／部門責任者")</x:f>
      </x:c>
      <x:c r="H81" s="66" t="str">
        <x:f>IF(A81="","",'通知ルール'!F9)</x:f>
      </x:c>
      <x:c r="I81" s="66" t="str">
        <x:f>IF(A81="","",IF('台帳_記入例'!G24="対象外","対象外・別管理",IF('台帳_記入例'!G24&lt;&gt;"確定","保留・原本要確認",IF(NOT(AND('台帳_記入例'!$G$24="確定",'台帳_記入例'!$U$24&lt;&gt;"今回連絡完了")),"条件外・通知停止",IF(E81="","基準日要確認",IF(E81&lt;'使い方'!$B$3,"過去予定・未完了を点検",IF(E81='使い方'!$B$3,"本日対象","予定")))))))</x:f>
      </x:c>
      <x:c r="J81" s="66" t="str">
        <x:f>IF(A81="","",'台帳_記入例'!U24)</x:f>
      </x:c>
    </x:row>
    <x:row r="82" ht="37" customHeight="1">
      <x:c r="A82" s="66" t="str">
        <x:f>IF('台帳_記入例'!A25="","",'台帳_記入例'!A25)</x:f>
      </x:c>
      <x:c r="B82" s="66" t="str">
        <x:f>IF(A82="","",'通知ルール'!A6)</x:f>
      </x:c>
      <x:c r="C82" s="70" t="str">
        <x:f>IF(OR(A82="",'台帳_記入例'!G25&lt;&gt;"確定",'台帳_記入例'!I25=""),"",'台帳_記入例'!I25)</x:f>
      </x:c>
      <x:c r="D82" s="66" t="str">
        <x:f>IF(A82="","",'通知ルール'!C6)</x:f>
      </x:c>
      <x:c r="E82" s="70" t="str">
        <x:f>IF(OR(A82="",C82=""),"",C82-D82)</x:f>
      </x:c>
      <x:c r="F82" s="66" t="str">
        <x:f>IF(A82="","",'通知ルール'!D6)</x:f>
      </x:c>
      <x:c r="G82" s="66" t="str">
        <x:f>IF(A82="","",'台帳_記入例'!J25&amp;"／"&amp;'台帳_記入例'!K25)</x:f>
      </x:c>
      <x:c r="H82" s="66" t="str">
        <x:f>IF(A82="","",'通知ルール'!F6)</x:f>
      </x:c>
      <x:c r="I82" s="66" t="str">
        <x:f>IF(A82="","",IF('台帳_記入例'!G25="対象外","対象外・別管理",IF('台帳_記入例'!G25&lt;&gt;"確定","保留・原本要確認",IF(NOT(AND('台帳_記入例'!$G$25="確定",'台帳_記入例'!$L$25="未判断")),"条件外・通知停止",IF(E82="","基準日要確認",IF(E82&lt;'使い方'!$B$3,"過去予定・未完了を点検",IF(E82='使い方'!$B$3,"本日対象","予定")))))))</x:f>
      </x:c>
      <x:c r="J82" s="66" t="str">
        <x:f>IF(A82="","",'台帳_記入例'!U25)</x:f>
      </x:c>
    </x:row>
    <x:row r="83" ht="37" customHeight="1">
      <x:c r="A83" s="66" t="str">
        <x:f>IF('台帳_記入例'!A25="","",'台帳_記入例'!A25)</x:f>
      </x:c>
      <x:c r="B83" s="66" t="str">
        <x:f>IF(A83="","",'通知ルール'!A7)</x:f>
      </x:c>
      <x:c r="C83" s="70" t="str">
        <x:f>IF(OR(A83="",'台帳_記入例'!G25&lt;&gt;"確定",'台帳_記入例'!I25=""),"",'台帳_記入例'!I25)</x:f>
      </x:c>
      <x:c r="D83" s="66" t="str">
        <x:f>IF(A83="","",'通知ルール'!C7)</x:f>
      </x:c>
      <x:c r="E83" s="70" t="str">
        <x:f>IF(OR(A83="",C83=""),"",C83-D83)</x:f>
      </x:c>
      <x:c r="F83" s="66" t="str">
        <x:f>IF(A83="","",'通知ルール'!D7)</x:f>
      </x:c>
      <x:c r="G83" s="66" t="str">
        <x:f>IF(A83="","",'台帳_記入例'!J25&amp;"／"&amp;'台帳_記入例'!K25&amp;"／部門責任者")</x:f>
      </x:c>
      <x:c r="H83" s="66" t="str">
        <x:f>IF(A83="","",'通知ルール'!F7)</x:f>
      </x:c>
      <x:c r="I83" s="66" t="str">
        <x:f>IF(A83="","",IF('台帳_記入例'!G25="対象外","対象外・別管理",IF('台帳_記入例'!G25&lt;&gt;"確定","保留・原本要確認",IF(NOT(AND('台帳_記入例'!$G$25="確定",'台帳_記入例'!$L$25="未判断")),"条件外・通知停止",IF(E83="","基準日要確認",IF(E83&lt;'使い方'!$B$3,"過去予定・未完了を点検",IF(E83='使い方'!$B$3,"本日対象","予定")))))))</x:f>
      </x:c>
      <x:c r="J83" s="66" t="str">
        <x:f>IF(A83="","",'台帳_記入例'!U25)</x:f>
      </x:c>
    </x:row>
    <x:row r="84" ht="37" customHeight="1">
      <x:c r="A84" s="66" t="str">
        <x:f>IF('台帳_記入例'!A25="","",'台帳_記入例'!A25)</x:f>
      </x:c>
      <x:c r="B84" s="66" t="str">
        <x:f>IF(A84="","",'通知ルール'!A8)</x:f>
      </x:c>
      <x:c r="C84" s="70" t="str">
        <x:f>IF(OR(A84="",'台帳_記入例'!G25&lt;&gt;"確定",'台帳_記入例'!F25=""),"",'台帳_記入例'!F25)</x:f>
      </x:c>
      <x:c r="D84" s="66" t="str">
        <x:f>IF(A84="","",'通知ルール'!C8)</x:f>
      </x:c>
      <x:c r="E84" s="70" t="str">
        <x:f>IF(OR(A84="",C84=""),"",C84-D84)</x:f>
      </x:c>
      <x:c r="F84" s="66" t="str">
        <x:f>IF(A84="","",'通知ルール'!D8)</x:f>
      </x:c>
      <x:c r="G84" s="66" t="str">
        <x:f>IF(A84="","",'台帳_記入例'!J25&amp;"／"&amp;'台帳_記入例'!K25)</x:f>
      </x:c>
      <x:c r="H84" s="66" t="str">
        <x:f>IF(A84="","",'通知ルール'!F8)</x:f>
      </x:c>
      <x:c r="I84" s="66" t="str">
        <x:f>IF(A84="","",IF('台帳_記入例'!G25="対象外","対象外・別管理",IF('台帳_記入例'!G25&lt;&gt;"確定","保留・原本要確認",IF(NOT(AND('台帳_記入例'!$G$25="確定",'台帳_記入例'!$U$25&lt;&gt;"今回連絡完了")),"条件外・通知停止",IF(E84="","基準日要確認",IF(E84&lt;'使い方'!$B$3,"過去予定・未完了を点検",IF(E84='使い方'!$B$3,"本日対象","予定")))))))</x:f>
      </x:c>
      <x:c r="J84" s="66" t="str">
        <x:f>IF(A84="","",'台帳_記入例'!U25)</x:f>
      </x:c>
    </x:row>
    <x:row r="85" ht="37" customHeight="1">
      <x:c r="A85" s="66" t="str">
        <x:f>IF('台帳_記入例'!A25="","",'台帳_記入例'!A25)</x:f>
      </x:c>
      <x:c r="B85" s="66" t="str">
        <x:f>IF(A85="","",'通知ルール'!A9)</x:f>
      </x:c>
      <x:c r="C85" s="70" t="str">
        <x:f>IF(OR(A85="",'台帳_記入例'!G25&lt;&gt;"確定",'台帳_記入例'!F25=""),"",'台帳_記入例'!F25)</x:f>
      </x:c>
      <x:c r="D85" s="66" t="str">
        <x:f>IF(A85="","",'通知ルール'!C9)</x:f>
      </x:c>
      <x:c r="E85" s="70" t="str">
        <x:f>IF(OR(A85="",C85=""),"",C85-D85)</x:f>
      </x:c>
      <x:c r="F85" s="66" t="str">
        <x:f>IF(A85="","",'通知ルール'!D9)</x:f>
      </x:c>
      <x:c r="G85" s="66" t="str">
        <x:f>IF(A85="","",'台帳_記入例'!J25&amp;"／"&amp;'台帳_記入例'!K25&amp;"／部門責任者")</x:f>
      </x:c>
      <x:c r="H85" s="66" t="str">
        <x:f>IF(A85="","",'通知ルール'!F9)</x:f>
      </x:c>
      <x:c r="I85" s="66" t="str">
        <x:f>IF(A85="","",IF('台帳_記入例'!G25="対象外","対象外・別管理",IF('台帳_記入例'!G25&lt;&gt;"確定","保留・原本要確認",IF(NOT(AND('台帳_記入例'!$G$25="確定",'台帳_記入例'!$U$25&lt;&gt;"今回連絡完了")),"条件外・通知停止",IF(E85="","基準日要確認",IF(E85&lt;'使い方'!$B$3,"過去予定・未完了を点検",IF(E85='使い方'!$B$3,"本日対象","予定")))))))</x:f>
      </x:c>
      <x:c r="J85" s="66" t="str">
        <x:f>IF(A85="","",'台帳_記入例'!U25)</x:f>
      </x:c>
    </x:row>
    <x:row r="86" ht="37" customHeight="1">
      <x:c r="A86" s="66" t="str">
        <x:f>IF('台帳_記入例'!A26="","",'台帳_記入例'!A26)</x:f>
      </x:c>
      <x:c r="B86" s="66" t="str">
        <x:f>IF(A86="","",'通知ルール'!A6)</x:f>
      </x:c>
      <x:c r="C86" s="70" t="str">
        <x:f>IF(OR(A86="",'台帳_記入例'!G26&lt;&gt;"確定",'台帳_記入例'!I26=""),"",'台帳_記入例'!I26)</x:f>
      </x:c>
      <x:c r="D86" s="66" t="str">
        <x:f>IF(A86="","",'通知ルール'!C6)</x:f>
      </x:c>
      <x:c r="E86" s="70" t="str">
        <x:f>IF(OR(A86="",C86=""),"",C86-D86)</x:f>
      </x:c>
      <x:c r="F86" s="66" t="str">
        <x:f>IF(A86="","",'通知ルール'!D6)</x:f>
      </x:c>
      <x:c r="G86" s="66" t="str">
        <x:f>IF(A86="","",'台帳_記入例'!J26&amp;"／"&amp;'台帳_記入例'!K26)</x:f>
      </x:c>
      <x:c r="H86" s="66" t="str">
        <x:f>IF(A86="","",'通知ルール'!F6)</x:f>
      </x:c>
      <x:c r="I86" s="66" t="str">
        <x:f>IF(A86="","",IF('台帳_記入例'!G26="対象外","対象外・別管理",IF('台帳_記入例'!G26&lt;&gt;"確定","保留・原本要確認",IF(NOT(AND('台帳_記入例'!$G$26="確定",'台帳_記入例'!$L$26="未判断")),"条件外・通知停止",IF(E86="","基準日要確認",IF(E86&lt;'使い方'!$B$3,"過去予定・未完了を点検",IF(E86='使い方'!$B$3,"本日対象","予定")))))))</x:f>
      </x:c>
      <x:c r="J86" s="66" t="str">
        <x:f>IF(A86="","",'台帳_記入例'!U26)</x:f>
      </x:c>
    </x:row>
    <x:row r="87" ht="37" customHeight="1">
      <x:c r="A87" s="66" t="str">
        <x:f>IF('台帳_記入例'!A26="","",'台帳_記入例'!A26)</x:f>
      </x:c>
      <x:c r="B87" s="66" t="str">
        <x:f>IF(A87="","",'通知ルール'!A7)</x:f>
      </x:c>
      <x:c r="C87" s="70" t="str">
        <x:f>IF(OR(A87="",'台帳_記入例'!G26&lt;&gt;"確定",'台帳_記入例'!I26=""),"",'台帳_記入例'!I26)</x:f>
      </x:c>
      <x:c r="D87" s="66" t="str">
        <x:f>IF(A87="","",'通知ルール'!C7)</x:f>
      </x:c>
      <x:c r="E87" s="70" t="str">
        <x:f>IF(OR(A87="",C87=""),"",C87-D87)</x:f>
      </x:c>
      <x:c r="F87" s="66" t="str">
        <x:f>IF(A87="","",'通知ルール'!D7)</x:f>
      </x:c>
      <x:c r="G87" s="66" t="str">
        <x:f>IF(A87="","",'台帳_記入例'!J26&amp;"／"&amp;'台帳_記入例'!K26&amp;"／部門責任者")</x:f>
      </x:c>
      <x:c r="H87" s="66" t="str">
        <x:f>IF(A87="","",'通知ルール'!F7)</x:f>
      </x:c>
      <x:c r="I87" s="66" t="str">
        <x:f>IF(A87="","",IF('台帳_記入例'!G26="対象外","対象外・別管理",IF('台帳_記入例'!G26&lt;&gt;"確定","保留・原本要確認",IF(NOT(AND('台帳_記入例'!$G$26="確定",'台帳_記入例'!$L$26="未判断")),"条件外・通知停止",IF(E87="","基準日要確認",IF(E87&lt;'使い方'!$B$3,"過去予定・未完了を点検",IF(E87='使い方'!$B$3,"本日対象","予定")))))))</x:f>
      </x:c>
      <x:c r="J87" s="66" t="str">
        <x:f>IF(A87="","",'台帳_記入例'!U26)</x:f>
      </x:c>
    </x:row>
    <x:row r="88" ht="37" customHeight="1">
      <x:c r="A88" s="66" t="str">
        <x:f>IF('台帳_記入例'!A26="","",'台帳_記入例'!A26)</x:f>
      </x:c>
      <x:c r="B88" s="66" t="str">
        <x:f>IF(A88="","",'通知ルール'!A8)</x:f>
      </x:c>
      <x:c r="C88" s="70" t="str">
        <x:f>IF(OR(A88="",'台帳_記入例'!G26&lt;&gt;"確定",'台帳_記入例'!F26=""),"",'台帳_記入例'!F26)</x:f>
      </x:c>
      <x:c r="D88" s="66" t="str">
        <x:f>IF(A88="","",'通知ルール'!C8)</x:f>
      </x:c>
      <x:c r="E88" s="70" t="str">
        <x:f>IF(OR(A88="",C88=""),"",C88-D88)</x:f>
      </x:c>
      <x:c r="F88" s="66" t="str">
        <x:f>IF(A88="","",'通知ルール'!D8)</x:f>
      </x:c>
      <x:c r="G88" s="66" t="str">
        <x:f>IF(A88="","",'台帳_記入例'!J26&amp;"／"&amp;'台帳_記入例'!K26)</x:f>
      </x:c>
      <x:c r="H88" s="66" t="str">
        <x:f>IF(A88="","",'通知ルール'!F8)</x:f>
      </x:c>
      <x:c r="I88" s="66" t="str">
        <x:f>IF(A88="","",IF('台帳_記入例'!G26="対象外","対象外・別管理",IF('台帳_記入例'!G26&lt;&gt;"確定","保留・原本要確認",IF(NOT(AND('台帳_記入例'!$G$26="確定",'台帳_記入例'!$U$26&lt;&gt;"今回連絡完了")),"条件外・通知停止",IF(E88="","基準日要確認",IF(E88&lt;'使い方'!$B$3,"過去予定・未完了を点検",IF(E88='使い方'!$B$3,"本日対象","予定")))))))</x:f>
      </x:c>
      <x:c r="J88" s="66" t="str">
        <x:f>IF(A88="","",'台帳_記入例'!U26)</x:f>
      </x:c>
    </x:row>
    <x:row r="89" ht="37" customHeight="1">
      <x:c r="A89" s="66" t="str">
        <x:f>IF('台帳_記入例'!A26="","",'台帳_記入例'!A26)</x:f>
      </x:c>
      <x:c r="B89" s="66" t="str">
        <x:f>IF(A89="","",'通知ルール'!A9)</x:f>
      </x:c>
      <x:c r="C89" s="70" t="str">
        <x:f>IF(OR(A89="",'台帳_記入例'!G26&lt;&gt;"確定",'台帳_記入例'!F26=""),"",'台帳_記入例'!F26)</x:f>
      </x:c>
      <x:c r="D89" s="66" t="str">
        <x:f>IF(A89="","",'通知ルール'!C9)</x:f>
      </x:c>
      <x:c r="E89" s="70" t="str">
        <x:f>IF(OR(A89="",C89=""),"",C89-D89)</x:f>
      </x:c>
      <x:c r="F89" s="66" t="str">
        <x:f>IF(A89="","",'通知ルール'!D9)</x:f>
      </x:c>
      <x:c r="G89" s="66" t="str">
        <x:f>IF(A89="","",'台帳_記入例'!J26&amp;"／"&amp;'台帳_記入例'!K26&amp;"／部門責任者")</x:f>
      </x:c>
      <x:c r="H89" s="66" t="str">
        <x:f>IF(A89="","",'通知ルール'!F9)</x:f>
      </x:c>
      <x:c r="I89" s="66" t="str">
        <x:f>IF(A89="","",IF('台帳_記入例'!G26="対象外","対象外・別管理",IF('台帳_記入例'!G26&lt;&gt;"確定","保留・原本要確認",IF(NOT(AND('台帳_記入例'!$G$26="確定",'台帳_記入例'!$U$26&lt;&gt;"今回連絡完了")),"条件外・通知停止",IF(E89="","基準日要確認",IF(E89&lt;'使い方'!$B$3,"過去予定・未完了を点検",IF(E89='使い方'!$B$3,"本日対象","予定")))))))</x:f>
      </x:c>
      <x:c r="J89" s="66" t="str">
        <x:f>IF(A89="","",'台帳_記入例'!U26)</x:f>
      </x:c>
    </x:row>
    <x:row r="90" ht="37" customHeight="1">
      <x:c r="A90" s="66" t="str">
        <x:f>IF('台帳_記入例'!A27="","",'台帳_記入例'!A27)</x:f>
      </x:c>
      <x:c r="B90" s="66" t="str">
        <x:f>IF(A90="","",'通知ルール'!A6)</x:f>
      </x:c>
      <x:c r="C90" s="70" t="str">
        <x:f>IF(OR(A90="",'台帳_記入例'!G27&lt;&gt;"確定",'台帳_記入例'!I27=""),"",'台帳_記入例'!I27)</x:f>
      </x:c>
      <x:c r="D90" s="66" t="str">
        <x:f>IF(A90="","",'通知ルール'!C6)</x:f>
      </x:c>
      <x:c r="E90" s="70" t="str">
        <x:f>IF(OR(A90="",C90=""),"",C90-D90)</x:f>
      </x:c>
      <x:c r="F90" s="66" t="str">
        <x:f>IF(A90="","",'通知ルール'!D6)</x:f>
      </x:c>
      <x:c r="G90" s="66" t="str">
        <x:f>IF(A90="","",'台帳_記入例'!J27&amp;"／"&amp;'台帳_記入例'!K27)</x:f>
      </x:c>
      <x:c r="H90" s="66" t="str">
        <x:f>IF(A90="","",'通知ルール'!F6)</x:f>
      </x:c>
      <x:c r="I90" s="66" t="str">
        <x:f>IF(A90="","",IF('台帳_記入例'!G27="対象外","対象外・別管理",IF('台帳_記入例'!G27&lt;&gt;"確定","保留・原本要確認",IF(NOT(AND('台帳_記入例'!$G$27="確定",'台帳_記入例'!$L$27="未判断")),"条件外・通知停止",IF(E90="","基準日要確認",IF(E90&lt;'使い方'!$B$3,"過去予定・未完了を点検",IF(E90='使い方'!$B$3,"本日対象","予定")))))))</x:f>
      </x:c>
      <x:c r="J90" s="66" t="str">
        <x:f>IF(A90="","",'台帳_記入例'!U27)</x:f>
      </x:c>
    </x:row>
    <x:row r="91" ht="37" customHeight="1">
      <x:c r="A91" s="66" t="str">
        <x:f>IF('台帳_記入例'!A27="","",'台帳_記入例'!A27)</x:f>
      </x:c>
      <x:c r="B91" s="66" t="str">
        <x:f>IF(A91="","",'通知ルール'!A7)</x:f>
      </x:c>
      <x:c r="C91" s="70" t="str">
        <x:f>IF(OR(A91="",'台帳_記入例'!G27&lt;&gt;"確定",'台帳_記入例'!I27=""),"",'台帳_記入例'!I27)</x:f>
      </x:c>
      <x:c r="D91" s="66" t="str">
        <x:f>IF(A91="","",'通知ルール'!C7)</x:f>
      </x:c>
      <x:c r="E91" s="70" t="str">
        <x:f>IF(OR(A91="",C91=""),"",C91-D91)</x:f>
      </x:c>
      <x:c r="F91" s="66" t="str">
        <x:f>IF(A91="","",'通知ルール'!D7)</x:f>
      </x:c>
      <x:c r="G91" s="66" t="str">
        <x:f>IF(A91="","",'台帳_記入例'!J27&amp;"／"&amp;'台帳_記入例'!K27&amp;"／部門責任者")</x:f>
      </x:c>
      <x:c r="H91" s="66" t="str">
        <x:f>IF(A91="","",'通知ルール'!F7)</x:f>
      </x:c>
      <x:c r="I91" s="66" t="str">
        <x:f>IF(A91="","",IF('台帳_記入例'!G27="対象外","対象外・別管理",IF('台帳_記入例'!G27&lt;&gt;"確定","保留・原本要確認",IF(NOT(AND('台帳_記入例'!$G$27="確定",'台帳_記入例'!$L$27="未判断")),"条件外・通知停止",IF(E91="","基準日要確認",IF(E91&lt;'使い方'!$B$3,"過去予定・未完了を点検",IF(E91='使い方'!$B$3,"本日対象","予定")))))))</x:f>
      </x:c>
      <x:c r="J91" s="66" t="str">
        <x:f>IF(A91="","",'台帳_記入例'!U27)</x:f>
      </x:c>
    </x:row>
    <x:row r="92" ht="37" customHeight="1">
      <x:c r="A92" s="66" t="str">
        <x:f>IF('台帳_記入例'!A27="","",'台帳_記入例'!A27)</x:f>
      </x:c>
      <x:c r="B92" s="66" t="str">
        <x:f>IF(A92="","",'通知ルール'!A8)</x:f>
      </x:c>
      <x:c r="C92" s="70" t="str">
        <x:f>IF(OR(A92="",'台帳_記入例'!G27&lt;&gt;"確定",'台帳_記入例'!F27=""),"",'台帳_記入例'!F27)</x:f>
      </x:c>
      <x:c r="D92" s="66" t="str">
        <x:f>IF(A92="","",'通知ルール'!C8)</x:f>
      </x:c>
      <x:c r="E92" s="70" t="str">
        <x:f>IF(OR(A92="",C92=""),"",C92-D92)</x:f>
      </x:c>
      <x:c r="F92" s="66" t="str">
        <x:f>IF(A92="","",'通知ルール'!D8)</x:f>
      </x:c>
      <x:c r="G92" s="66" t="str">
        <x:f>IF(A92="","",'台帳_記入例'!J27&amp;"／"&amp;'台帳_記入例'!K27)</x:f>
      </x:c>
      <x:c r="H92" s="66" t="str">
        <x:f>IF(A92="","",'通知ルール'!F8)</x:f>
      </x:c>
      <x:c r="I92" s="66" t="str">
        <x:f>IF(A92="","",IF('台帳_記入例'!G27="対象外","対象外・別管理",IF('台帳_記入例'!G27&lt;&gt;"確定","保留・原本要確認",IF(NOT(AND('台帳_記入例'!$G$27="確定",'台帳_記入例'!$U$27&lt;&gt;"今回連絡完了")),"条件外・通知停止",IF(E92="","基準日要確認",IF(E92&lt;'使い方'!$B$3,"過去予定・未完了を点検",IF(E92='使い方'!$B$3,"本日対象","予定")))))))</x:f>
      </x:c>
      <x:c r="J92" s="66" t="str">
        <x:f>IF(A92="","",'台帳_記入例'!U27)</x:f>
      </x:c>
    </x:row>
    <x:row r="93" ht="37" customHeight="1">
      <x:c r="A93" s="66" t="str">
        <x:f>IF('台帳_記入例'!A27="","",'台帳_記入例'!A27)</x:f>
      </x:c>
      <x:c r="B93" s="66" t="str">
        <x:f>IF(A93="","",'通知ルール'!A9)</x:f>
      </x:c>
      <x:c r="C93" s="70" t="str">
        <x:f>IF(OR(A93="",'台帳_記入例'!G27&lt;&gt;"確定",'台帳_記入例'!F27=""),"",'台帳_記入例'!F27)</x:f>
      </x:c>
      <x:c r="D93" s="66" t="str">
        <x:f>IF(A93="","",'通知ルール'!C9)</x:f>
      </x:c>
      <x:c r="E93" s="70" t="str">
        <x:f>IF(OR(A93="",C93=""),"",C93-D93)</x:f>
      </x:c>
      <x:c r="F93" s="66" t="str">
        <x:f>IF(A93="","",'通知ルール'!D9)</x:f>
      </x:c>
      <x:c r="G93" s="66" t="str">
        <x:f>IF(A93="","",'台帳_記入例'!J27&amp;"／"&amp;'台帳_記入例'!K27&amp;"／部門責任者")</x:f>
      </x:c>
      <x:c r="H93" s="66" t="str">
        <x:f>IF(A93="","",'通知ルール'!F9)</x:f>
      </x:c>
      <x:c r="I93" s="66" t="str">
        <x:f>IF(A93="","",IF('台帳_記入例'!G27="対象外","対象外・別管理",IF('台帳_記入例'!G27&lt;&gt;"確定","保留・原本要確認",IF(NOT(AND('台帳_記入例'!$G$27="確定",'台帳_記入例'!$U$27&lt;&gt;"今回連絡完了")),"条件外・通知停止",IF(E93="","基準日要確認",IF(E93&lt;'使い方'!$B$3,"過去予定・未完了を点検",IF(E93='使い方'!$B$3,"本日対象","予定")))))))</x:f>
      </x:c>
      <x:c r="J93" s="66" t="str">
        <x:f>IF(A93="","",'台帳_記入例'!U27)</x:f>
      </x:c>
    </x:row>
    <x:row r="94" ht="37" customHeight="1">
      <x:c r="A94" s="66" t="str">
        <x:f>IF('台帳_記入例'!A28="","",'台帳_記入例'!A28)</x:f>
      </x:c>
      <x:c r="B94" s="66" t="str">
        <x:f>IF(A94="","",'通知ルール'!A6)</x:f>
      </x:c>
      <x:c r="C94" s="70" t="str">
        <x:f>IF(OR(A94="",'台帳_記入例'!G28&lt;&gt;"確定",'台帳_記入例'!I28=""),"",'台帳_記入例'!I28)</x:f>
      </x:c>
      <x:c r="D94" s="66" t="str">
        <x:f>IF(A94="","",'通知ルール'!C6)</x:f>
      </x:c>
      <x:c r="E94" s="70" t="str">
        <x:f>IF(OR(A94="",C94=""),"",C94-D94)</x:f>
      </x:c>
      <x:c r="F94" s="66" t="str">
        <x:f>IF(A94="","",'通知ルール'!D6)</x:f>
      </x:c>
      <x:c r="G94" s="66" t="str">
        <x:f>IF(A94="","",'台帳_記入例'!J28&amp;"／"&amp;'台帳_記入例'!K28)</x:f>
      </x:c>
      <x:c r="H94" s="66" t="str">
        <x:f>IF(A94="","",'通知ルール'!F6)</x:f>
      </x:c>
      <x:c r="I94" s="66" t="str">
        <x:f>IF(A94="","",IF('台帳_記入例'!G28="対象外","対象外・別管理",IF('台帳_記入例'!G28&lt;&gt;"確定","保留・原本要確認",IF(NOT(AND('台帳_記入例'!$G$28="確定",'台帳_記入例'!$L$28="未判断")),"条件外・通知停止",IF(E94="","基準日要確認",IF(E94&lt;'使い方'!$B$3,"過去予定・未完了を点検",IF(E94='使い方'!$B$3,"本日対象","予定")))))))</x:f>
      </x:c>
      <x:c r="J94" s="66" t="str">
        <x:f>IF(A94="","",'台帳_記入例'!U28)</x:f>
      </x:c>
    </x:row>
    <x:row r="95" ht="37" customHeight="1">
      <x:c r="A95" s="66" t="str">
        <x:f>IF('台帳_記入例'!A28="","",'台帳_記入例'!A28)</x:f>
      </x:c>
      <x:c r="B95" s="66" t="str">
        <x:f>IF(A95="","",'通知ルール'!A7)</x:f>
      </x:c>
      <x:c r="C95" s="70" t="str">
        <x:f>IF(OR(A95="",'台帳_記入例'!G28&lt;&gt;"確定",'台帳_記入例'!I28=""),"",'台帳_記入例'!I28)</x:f>
      </x:c>
      <x:c r="D95" s="66" t="str">
        <x:f>IF(A95="","",'通知ルール'!C7)</x:f>
      </x:c>
      <x:c r="E95" s="70" t="str">
        <x:f>IF(OR(A95="",C95=""),"",C95-D95)</x:f>
      </x:c>
      <x:c r="F95" s="66" t="str">
        <x:f>IF(A95="","",'通知ルール'!D7)</x:f>
      </x:c>
      <x:c r="G95" s="66" t="str">
        <x:f>IF(A95="","",'台帳_記入例'!J28&amp;"／"&amp;'台帳_記入例'!K28&amp;"／部門責任者")</x:f>
      </x:c>
      <x:c r="H95" s="66" t="str">
        <x:f>IF(A95="","",'通知ルール'!F7)</x:f>
      </x:c>
      <x:c r="I95" s="66" t="str">
        <x:f>IF(A95="","",IF('台帳_記入例'!G28="対象外","対象外・別管理",IF('台帳_記入例'!G28&lt;&gt;"確定","保留・原本要確認",IF(NOT(AND('台帳_記入例'!$G$28="確定",'台帳_記入例'!$L$28="未判断")),"条件外・通知停止",IF(E95="","基準日要確認",IF(E95&lt;'使い方'!$B$3,"過去予定・未完了を点検",IF(E95='使い方'!$B$3,"本日対象","予定")))))))</x:f>
      </x:c>
      <x:c r="J95" s="66" t="str">
        <x:f>IF(A95="","",'台帳_記入例'!U28)</x:f>
      </x:c>
    </x:row>
    <x:row r="96" ht="37" customHeight="1">
      <x:c r="A96" s="66" t="str">
        <x:f>IF('台帳_記入例'!A28="","",'台帳_記入例'!A28)</x:f>
      </x:c>
      <x:c r="B96" s="66" t="str">
        <x:f>IF(A96="","",'通知ルール'!A8)</x:f>
      </x:c>
      <x:c r="C96" s="70" t="str">
        <x:f>IF(OR(A96="",'台帳_記入例'!G28&lt;&gt;"確定",'台帳_記入例'!F28=""),"",'台帳_記入例'!F28)</x:f>
      </x:c>
      <x:c r="D96" s="66" t="str">
        <x:f>IF(A96="","",'通知ルール'!C8)</x:f>
      </x:c>
      <x:c r="E96" s="70" t="str">
        <x:f>IF(OR(A96="",C96=""),"",C96-D96)</x:f>
      </x:c>
      <x:c r="F96" s="66" t="str">
        <x:f>IF(A96="","",'通知ルール'!D8)</x:f>
      </x:c>
      <x:c r="G96" s="66" t="str">
        <x:f>IF(A96="","",'台帳_記入例'!J28&amp;"／"&amp;'台帳_記入例'!K28)</x:f>
      </x:c>
      <x:c r="H96" s="66" t="str">
        <x:f>IF(A96="","",'通知ルール'!F8)</x:f>
      </x:c>
      <x:c r="I96" s="66" t="str">
        <x:f>IF(A96="","",IF('台帳_記入例'!G28="対象外","対象外・別管理",IF('台帳_記入例'!G28&lt;&gt;"確定","保留・原本要確認",IF(NOT(AND('台帳_記入例'!$G$28="確定",'台帳_記入例'!$U$28&lt;&gt;"今回連絡完了")),"条件外・通知停止",IF(E96="","基準日要確認",IF(E96&lt;'使い方'!$B$3,"過去予定・未完了を点検",IF(E96='使い方'!$B$3,"本日対象","予定")))))))</x:f>
      </x:c>
      <x:c r="J96" s="66" t="str">
        <x:f>IF(A96="","",'台帳_記入例'!U28)</x:f>
      </x:c>
    </x:row>
    <x:row r="97" ht="37" customHeight="1">
      <x:c r="A97" s="66" t="str">
        <x:f>IF('台帳_記入例'!A28="","",'台帳_記入例'!A28)</x:f>
      </x:c>
      <x:c r="B97" s="66" t="str">
        <x:f>IF(A97="","",'通知ルール'!A9)</x:f>
      </x:c>
      <x:c r="C97" s="70" t="str">
        <x:f>IF(OR(A97="",'台帳_記入例'!G28&lt;&gt;"確定",'台帳_記入例'!F28=""),"",'台帳_記入例'!F28)</x:f>
      </x:c>
      <x:c r="D97" s="66" t="str">
        <x:f>IF(A97="","",'通知ルール'!C9)</x:f>
      </x:c>
      <x:c r="E97" s="70" t="str">
        <x:f>IF(OR(A97="",C97=""),"",C97-D97)</x:f>
      </x:c>
      <x:c r="F97" s="66" t="str">
        <x:f>IF(A97="","",'通知ルール'!D9)</x:f>
      </x:c>
      <x:c r="G97" s="66" t="str">
        <x:f>IF(A97="","",'台帳_記入例'!J28&amp;"／"&amp;'台帳_記入例'!K28&amp;"／部門責任者")</x:f>
      </x:c>
      <x:c r="H97" s="66" t="str">
        <x:f>IF(A97="","",'通知ルール'!F9)</x:f>
      </x:c>
      <x:c r="I97" s="66" t="str">
        <x:f>IF(A97="","",IF('台帳_記入例'!G28="対象外","対象外・別管理",IF('台帳_記入例'!G28&lt;&gt;"確定","保留・原本要確認",IF(NOT(AND('台帳_記入例'!$G$28="確定",'台帳_記入例'!$U$28&lt;&gt;"今回連絡完了")),"条件外・通知停止",IF(E97="","基準日要確認",IF(E97&lt;'使い方'!$B$3,"過去予定・未完了を点検",IF(E97='使い方'!$B$3,"本日対象","予定")))))))</x:f>
      </x:c>
      <x:c r="J97" s="66" t="str">
        <x:f>IF(A97="","",'台帳_記入例'!U28)</x:f>
      </x:c>
    </x:row>
    <x:row r="98" ht="37" customHeight="1">
      <x:c r="A98" s="66" t="str">
        <x:f>IF('台帳_記入例'!A29="","",'台帳_記入例'!A29)</x:f>
      </x:c>
      <x:c r="B98" s="66" t="str">
        <x:f>IF(A98="","",'通知ルール'!A6)</x:f>
      </x:c>
      <x:c r="C98" s="70" t="str">
        <x:f>IF(OR(A98="",'台帳_記入例'!G29&lt;&gt;"確定",'台帳_記入例'!I29=""),"",'台帳_記入例'!I29)</x:f>
      </x:c>
      <x:c r="D98" s="66" t="str">
        <x:f>IF(A98="","",'通知ルール'!C6)</x:f>
      </x:c>
      <x:c r="E98" s="70" t="str">
        <x:f>IF(OR(A98="",C98=""),"",C98-D98)</x:f>
      </x:c>
      <x:c r="F98" s="66" t="str">
        <x:f>IF(A98="","",'通知ルール'!D6)</x:f>
      </x:c>
      <x:c r="G98" s="66" t="str">
        <x:f>IF(A98="","",'台帳_記入例'!J29&amp;"／"&amp;'台帳_記入例'!K29)</x:f>
      </x:c>
      <x:c r="H98" s="66" t="str">
        <x:f>IF(A98="","",'通知ルール'!F6)</x:f>
      </x:c>
      <x:c r="I98" s="66" t="str">
        <x:f>IF(A98="","",IF('台帳_記入例'!G29="対象外","対象外・別管理",IF('台帳_記入例'!G29&lt;&gt;"確定","保留・原本要確認",IF(NOT(AND('台帳_記入例'!$G$29="確定",'台帳_記入例'!$L$29="未判断")),"条件外・通知停止",IF(E98="","基準日要確認",IF(E98&lt;'使い方'!$B$3,"過去予定・未完了を点検",IF(E98='使い方'!$B$3,"本日対象","予定")))))))</x:f>
      </x:c>
      <x:c r="J98" s="66" t="str">
        <x:f>IF(A98="","",'台帳_記入例'!U29)</x:f>
      </x:c>
    </x:row>
    <x:row r="99" ht="37" customHeight="1">
      <x:c r="A99" s="66" t="str">
        <x:f>IF('台帳_記入例'!A29="","",'台帳_記入例'!A29)</x:f>
      </x:c>
      <x:c r="B99" s="66" t="str">
        <x:f>IF(A99="","",'通知ルール'!A7)</x:f>
      </x:c>
      <x:c r="C99" s="70" t="str">
        <x:f>IF(OR(A99="",'台帳_記入例'!G29&lt;&gt;"確定",'台帳_記入例'!I29=""),"",'台帳_記入例'!I29)</x:f>
      </x:c>
      <x:c r="D99" s="66" t="str">
        <x:f>IF(A99="","",'通知ルール'!C7)</x:f>
      </x:c>
      <x:c r="E99" s="70" t="str">
        <x:f>IF(OR(A99="",C99=""),"",C99-D99)</x:f>
      </x:c>
      <x:c r="F99" s="66" t="str">
        <x:f>IF(A99="","",'通知ルール'!D7)</x:f>
      </x:c>
      <x:c r="G99" s="66" t="str">
        <x:f>IF(A99="","",'台帳_記入例'!J29&amp;"／"&amp;'台帳_記入例'!K29&amp;"／部門責任者")</x:f>
      </x:c>
      <x:c r="H99" s="66" t="str">
        <x:f>IF(A99="","",'通知ルール'!F7)</x:f>
      </x:c>
      <x:c r="I99" s="66" t="str">
        <x:f>IF(A99="","",IF('台帳_記入例'!G29="対象外","対象外・別管理",IF('台帳_記入例'!G29&lt;&gt;"確定","保留・原本要確認",IF(NOT(AND('台帳_記入例'!$G$29="確定",'台帳_記入例'!$L$29="未判断")),"条件外・通知停止",IF(E99="","基準日要確認",IF(E99&lt;'使い方'!$B$3,"過去予定・未完了を点検",IF(E99='使い方'!$B$3,"本日対象","予定")))))))</x:f>
      </x:c>
      <x:c r="J99" s="66" t="str">
        <x:f>IF(A99="","",'台帳_記入例'!U29)</x:f>
      </x:c>
    </x:row>
    <x:row r="100" ht="37" customHeight="1">
      <x:c r="A100" s="66" t="str">
        <x:f>IF('台帳_記入例'!A29="","",'台帳_記入例'!A29)</x:f>
      </x:c>
      <x:c r="B100" s="66" t="str">
        <x:f>IF(A100="","",'通知ルール'!A8)</x:f>
      </x:c>
      <x:c r="C100" s="70" t="str">
        <x:f>IF(OR(A100="",'台帳_記入例'!G29&lt;&gt;"確定",'台帳_記入例'!F29=""),"",'台帳_記入例'!F29)</x:f>
      </x:c>
      <x:c r="D100" s="66" t="str">
        <x:f>IF(A100="","",'通知ルール'!C8)</x:f>
      </x:c>
      <x:c r="E100" s="70" t="str">
        <x:f>IF(OR(A100="",C100=""),"",C100-D100)</x:f>
      </x:c>
      <x:c r="F100" s="66" t="str">
        <x:f>IF(A100="","",'通知ルール'!D8)</x:f>
      </x:c>
      <x:c r="G100" s="66" t="str">
        <x:f>IF(A100="","",'台帳_記入例'!J29&amp;"／"&amp;'台帳_記入例'!K29)</x:f>
      </x:c>
      <x:c r="H100" s="66" t="str">
        <x:f>IF(A100="","",'通知ルール'!F8)</x:f>
      </x:c>
      <x:c r="I100" s="66" t="str">
        <x:f>IF(A100="","",IF('台帳_記入例'!G29="対象外","対象外・別管理",IF('台帳_記入例'!G29&lt;&gt;"確定","保留・原本要確認",IF(NOT(AND('台帳_記入例'!$G$29="確定",'台帳_記入例'!$U$29&lt;&gt;"今回連絡完了")),"条件外・通知停止",IF(E100="","基準日要確認",IF(E100&lt;'使い方'!$B$3,"過去予定・未完了を点検",IF(E100='使い方'!$B$3,"本日対象","予定")))))))</x:f>
      </x:c>
      <x:c r="J100" s="66" t="str">
        <x:f>IF(A100="","",'台帳_記入例'!U29)</x:f>
      </x:c>
    </x:row>
    <x:row r="101" ht="37" customHeight="1">
      <x:c r="A101" s="66" t="str">
        <x:f>IF('台帳_記入例'!A29="","",'台帳_記入例'!A29)</x:f>
      </x:c>
      <x:c r="B101" s="66" t="str">
        <x:f>IF(A101="","",'通知ルール'!A9)</x:f>
      </x:c>
      <x:c r="C101" s="70" t="str">
        <x:f>IF(OR(A101="",'台帳_記入例'!G29&lt;&gt;"確定",'台帳_記入例'!F29=""),"",'台帳_記入例'!F29)</x:f>
      </x:c>
      <x:c r="D101" s="66" t="str">
        <x:f>IF(A101="","",'通知ルール'!C9)</x:f>
      </x:c>
      <x:c r="E101" s="70" t="str">
        <x:f>IF(OR(A101="",C101=""),"",C101-D101)</x:f>
      </x:c>
      <x:c r="F101" s="66" t="str">
        <x:f>IF(A101="","",'通知ルール'!D9)</x:f>
      </x:c>
      <x:c r="G101" s="66" t="str">
        <x:f>IF(A101="","",'台帳_記入例'!J29&amp;"／"&amp;'台帳_記入例'!K29&amp;"／部門責任者")</x:f>
      </x:c>
      <x:c r="H101" s="66" t="str">
        <x:f>IF(A101="","",'通知ルール'!F9)</x:f>
      </x:c>
      <x:c r="I101" s="66" t="str">
        <x:f>IF(A101="","",IF('台帳_記入例'!G29="対象外","対象外・別管理",IF('台帳_記入例'!G29&lt;&gt;"確定","保留・原本要確認",IF(NOT(AND('台帳_記入例'!$G$29="確定",'台帳_記入例'!$U$29&lt;&gt;"今回連絡完了")),"条件外・通知停止",IF(E101="","基準日要確認",IF(E101&lt;'使い方'!$B$3,"過去予定・未完了を点検",IF(E101='使い方'!$B$3,"本日対象","予定")))))))</x:f>
      </x:c>
      <x:c r="J101" s="66" t="str">
        <x:f>IF(A101="","",'台帳_記入例'!U29)</x:f>
      </x:c>
    </x:row>
    <x:row r="102" ht="37" customHeight="1">
      <x:c r="A102" s="66" t="str">
        <x:f>IF('台帳_記入例'!A30="","",'台帳_記入例'!A30)</x:f>
      </x:c>
      <x:c r="B102" s="66" t="str">
        <x:f>IF(A102="","",'通知ルール'!A6)</x:f>
      </x:c>
      <x:c r="C102" s="70" t="str">
        <x:f>IF(OR(A102="",'台帳_記入例'!G30&lt;&gt;"確定",'台帳_記入例'!I30=""),"",'台帳_記入例'!I30)</x:f>
      </x:c>
      <x:c r="D102" s="66" t="str">
        <x:f>IF(A102="","",'通知ルール'!C6)</x:f>
      </x:c>
      <x:c r="E102" s="70" t="str">
        <x:f>IF(OR(A102="",C102=""),"",C102-D102)</x:f>
      </x:c>
      <x:c r="F102" s="66" t="str">
        <x:f>IF(A102="","",'通知ルール'!D6)</x:f>
      </x:c>
      <x:c r="G102" s="66" t="str">
        <x:f>IF(A102="","",'台帳_記入例'!J30&amp;"／"&amp;'台帳_記入例'!K30)</x:f>
      </x:c>
      <x:c r="H102" s="66" t="str">
        <x:f>IF(A102="","",'通知ルール'!F6)</x:f>
      </x:c>
      <x:c r="I102" s="66" t="str">
        <x:f>IF(A102="","",IF('台帳_記入例'!G30="対象外","対象外・別管理",IF('台帳_記入例'!G30&lt;&gt;"確定","保留・原本要確認",IF(NOT(AND('台帳_記入例'!$G$30="確定",'台帳_記入例'!$L$30="未判断")),"条件外・通知停止",IF(E102="","基準日要確認",IF(E102&lt;'使い方'!$B$3,"過去予定・未完了を点検",IF(E102='使い方'!$B$3,"本日対象","予定")))))))</x:f>
      </x:c>
      <x:c r="J102" s="66" t="str">
        <x:f>IF(A102="","",'台帳_記入例'!U30)</x:f>
      </x:c>
    </x:row>
    <x:row r="103" ht="37" customHeight="1">
      <x:c r="A103" s="66" t="str">
        <x:f>IF('台帳_記入例'!A30="","",'台帳_記入例'!A30)</x:f>
      </x:c>
      <x:c r="B103" s="66" t="str">
        <x:f>IF(A103="","",'通知ルール'!A7)</x:f>
      </x:c>
      <x:c r="C103" s="70" t="str">
        <x:f>IF(OR(A103="",'台帳_記入例'!G30&lt;&gt;"確定",'台帳_記入例'!I30=""),"",'台帳_記入例'!I30)</x:f>
      </x:c>
      <x:c r="D103" s="66" t="str">
        <x:f>IF(A103="","",'通知ルール'!C7)</x:f>
      </x:c>
      <x:c r="E103" s="70" t="str">
        <x:f>IF(OR(A103="",C103=""),"",C103-D103)</x:f>
      </x:c>
      <x:c r="F103" s="66" t="str">
        <x:f>IF(A103="","",'通知ルール'!D7)</x:f>
      </x:c>
      <x:c r="G103" s="66" t="str">
        <x:f>IF(A103="","",'台帳_記入例'!J30&amp;"／"&amp;'台帳_記入例'!K30&amp;"／部門責任者")</x:f>
      </x:c>
      <x:c r="H103" s="66" t="str">
        <x:f>IF(A103="","",'通知ルール'!F7)</x:f>
      </x:c>
      <x:c r="I103" s="66" t="str">
        <x:f>IF(A103="","",IF('台帳_記入例'!G30="対象外","対象外・別管理",IF('台帳_記入例'!G30&lt;&gt;"確定","保留・原本要確認",IF(NOT(AND('台帳_記入例'!$G$30="確定",'台帳_記入例'!$L$30="未判断")),"条件外・通知停止",IF(E103="","基準日要確認",IF(E103&lt;'使い方'!$B$3,"過去予定・未完了を点検",IF(E103='使い方'!$B$3,"本日対象","予定")))))))</x:f>
      </x:c>
      <x:c r="J103" s="66" t="str">
        <x:f>IF(A103="","",'台帳_記入例'!U30)</x:f>
      </x:c>
    </x:row>
    <x:row r="104" ht="37" customHeight="1">
      <x:c r="A104" s="66" t="str">
        <x:f>IF('台帳_記入例'!A30="","",'台帳_記入例'!A30)</x:f>
      </x:c>
      <x:c r="B104" s="66" t="str">
        <x:f>IF(A104="","",'通知ルール'!A8)</x:f>
      </x:c>
      <x:c r="C104" s="70" t="str">
        <x:f>IF(OR(A104="",'台帳_記入例'!G30&lt;&gt;"確定",'台帳_記入例'!F30=""),"",'台帳_記入例'!F30)</x:f>
      </x:c>
      <x:c r="D104" s="66" t="str">
        <x:f>IF(A104="","",'通知ルール'!C8)</x:f>
      </x:c>
      <x:c r="E104" s="70" t="str">
        <x:f>IF(OR(A104="",C104=""),"",C104-D104)</x:f>
      </x:c>
      <x:c r="F104" s="66" t="str">
        <x:f>IF(A104="","",'通知ルール'!D8)</x:f>
      </x:c>
      <x:c r="G104" s="66" t="str">
        <x:f>IF(A104="","",'台帳_記入例'!J30&amp;"／"&amp;'台帳_記入例'!K30)</x:f>
      </x:c>
      <x:c r="H104" s="66" t="str">
        <x:f>IF(A104="","",'通知ルール'!F8)</x:f>
      </x:c>
      <x:c r="I104" s="66" t="str">
        <x:f>IF(A104="","",IF('台帳_記入例'!G30="対象外","対象外・別管理",IF('台帳_記入例'!G30&lt;&gt;"確定","保留・原本要確認",IF(NOT(AND('台帳_記入例'!$G$30="確定",'台帳_記入例'!$U$30&lt;&gt;"今回連絡完了")),"条件外・通知停止",IF(E104="","基準日要確認",IF(E104&lt;'使い方'!$B$3,"過去予定・未完了を点検",IF(E104='使い方'!$B$3,"本日対象","予定")))))))</x:f>
      </x:c>
      <x:c r="J104" s="66" t="str">
        <x:f>IF(A104="","",'台帳_記入例'!U30)</x:f>
      </x:c>
    </x:row>
    <x:row r="105" ht="37" customHeight="1">
      <x:c r="A105" s="66" t="str">
        <x:f>IF('台帳_記入例'!A30="","",'台帳_記入例'!A30)</x:f>
      </x:c>
      <x:c r="B105" s="66" t="str">
        <x:f>IF(A105="","",'通知ルール'!A9)</x:f>
      </x:c>
      <x:c r="C105" s="70" t="str">
        <x:f>IF(OR(A105="",'台帳_記入例'!G30&lt;&gt;"確定",'台帳_記入例'!F30=""),"",'台帳_記入例'!F30)</x:f>
      </x:c>
      <x:c r="D105" s="66" t="str">
        <x:f>IF(A105="","",'通知ルール'!C9)</x:f>
      </x:c>
      <x:c r="E105" s="70" t="str">
        <x:f>IF(OR(A105="",C105=""),"",C105-D105)</x:f>
      </x:c>
      <x:c r="F105" s="66" t="str">
        <x:f>IF(A105="","",'通知ルール'!D9)</x:f>
      </x:c>
      <x:c r="G105" s="66" t="str">
        <x:f>IF(A105="","",'台帳_記入例'!J30&amp;"／"&amp;'台帳_記入例'!K30&amp;"／部門責任者")</x:f>
      </x:c>
      <x:c r="H105" s="66" t="str">
        <x:f>IF(A105="","",'通知ルール'!F9)</x:f>
      </x:c>
      <x:c r="I105" s="66" t="str">
        <x:f>IF(A105="","",IF('台帳_記入例'!G30="対象外","対象外・別管理",IF('台帳_記入例'!G30&lt;&gt;"確定","保留・原本要確認",IF(NOT(AND('台帳_記入例'!$G$30="確定",'台帳_記入例'!$U$30&lt;&gt;"今回連絡完了")),"条件外・通知停止",IF(E105="","基準日要確認",IF(E105&lt;'使い方'!$B$3,"過去予定・未完了を点検",IF(E105='使い方'!$B$3,"本日対象","予定")))))))</x:f>
      </x:c>
      <x:c r="J105" s="66" t="str">
        <x:f>IF(A105="","",'台帳_記入例'!U30)</x:f>
      </x:c>
    </x:row>
    <x:row r="106" ht="37" customHeight="1">
      <x:c r="A106" s="66" t="str">
        <x:f>IF('台帳_記入例'!A31="","",'台帳_記入例'!A31)</x:f>
      </x:c>
      <x:c r="B106" s="66" t="str">
        <x:f>IF(A106="","",'通知ルール'!A6)</x:f>
      </x:c>
      <x:c r="C106" s="70" t="str">
        <x:f>IF(OR(A106="",'台帳_記入例'!G31&lt;&gt;"確定",'台帳_記入例'!I31=""),"",'台帳_記入例'!I31)</x:f>
      </x:c>
      <x:c r="D106" s="66" t="str">
        <x:f>IF(A106="","",'通知ルール'!C6)</x:f>
      </x:c>
      <x:c r="E106" s="70" t="str">
        <x:f>IF(OR(A106="",C106=""),"",C106-D106)</x:f>
      </x:c>
      <x:c r="F106" s="66" t="str">
        <x:f>IF(A106="","",'通知ルール'!D6)</x:f>
      </x:c>
      <x:c r="G106" s="66" t="str">
        <x:f>IF(A106="","",'台帳_記入例'!J31&amp;"／"&amp;'台帳_記入例'!K31)</x:f>
      </x:c>
      <x:c r="H106" s="66" t="str">
        <x:f>IF(A106="","",'通知ルール'!F6)</x:f>
      </x:c>
      <x:c r="I106" s="66" t="str">
        <x:f>IF(A106="","",IF('台帳_記入例'!G31="対象外","対象外・別管理",IF('台帳_記入例'!G31&lt;&gt;"確定","保留・原本要確認",IF(NOT(AND('台帳_記入例'!$G$31="確定",'台帳_記入例'!$L$31="未判断")),"条件外・通知停止",IF(E106="","基準日要確認",IF(E106&lt;'使い方'!$B$3,"過去予定・未完了を点検",IF(E106='使い方'!$B$3,"本日対象","予定")))))))</x:f>
      </x:c>
      <x:c r="J106" s="66" t="str">
        <x:f>IF(A106="","",'台帳_記入例'!U31)</x:f>
      </x:c>
    </x:row>
    <x:row r="107" ht="37" customHeight="1">
      <x:c r="A107" s="66" t="str">
        <x:f>IF('台帳_記入例'!A31="","",'台帳_記入例'!A31)</x:f>
      </x:c>
      <x:c r="B107" s="66" t="str">
        <x:f>IF(A107="","",'通知ルール'!A7)</x:f>
      </x:c>
      <x:c r="C107" s="70" t="str">
        <x:f>IF(OR(A107="",'台帳_記入例'!G31&lt;&gt;"確定",'台帳_記入例'!I31=""),"",'台帳_記入例'!I31)</x:f>
      </x:c>
      <x:c r="D107" s="66" t="str">
        <x:f>IF(A107="","",'通知ルール'!C7)</x:f>
      </x:c>
      <x:c r="E107" s="70" t="str">
        <x:f>IF(OR(A107="",C107=""),"",C107-D107)</x:f>
      </x:c>
      <x:c r="F107" s="66" t="str">
        <x:f>IF(A107="","",'通知ルール'!D7)</x:f>
      </x:c>
      <x:c r="G107" s="66" t="str">
        <x:f>IF(A107="","",'台帳_記入例'!J31&amp;"／"&amp;'台帳_記入例'!K31&amp;"／部門責任者")</x:f>
      </x:c>
      <x:c r="H107" s="66" t="str">
        <x:f>IF(A107="","",'通知ルール'!F7)</x:f>
      </x:c>
      <x:c r="I107" s="66" t="str">
        <x:f>IF(A107="","",IF('台帳_記入例'!G31="対象外","対象外・別管理",IF('台帳_記入例'!G31&lt;&gt;"確定","保留・原本要確認",IF(NOT(AND('台帳_記入例'!$G$31="確定",'台帳_記入例'!$L$31="未判断")),"条件外・通知停止",IF(E107="","基準日要確認",IF(E107&lt;'使い方'!$B$3,"過去予定・未完了を点検",IF(E107='使い方'!$B$3,"本日対象","予定")))))))</x:f>
      </x:c>
      <x:c r="J107" s="66" t="str">
        <x:f>IF(A107="","",'台帳_記入例'!U31)</x:f>
      </x:c>
    </x:row>
    <x:row r="108" ht="37" customHeight="1">
      <x:c r="A108" s="66" t="str">
        <x:f>IF('台帳_記入例'!A31="","",'台帳_記入例'!A31)</x:f>
      </x:c>
      <x:c r="B108" s="66" t="str">
        <x:f>IF(A108="","",'通知ルール'!A8)</x:f>
      </x:c>
      <x:c r="C108" s="70" t="str">
        <x:f>IF(OR(A108="",'台帳_記入例'!G31&lt;&gt;"確定",'台帳_記入例'!F31=""),"",'台帳_記入例'!F31)</x:f>
      </x:c>
      <x:c r="D108" s="66" t="str">
        <x:f>IF(A108="","",'通知ルール'!C8)</x:f>
      </x:c>
      <x:c r="E108" s="70" t="str">
        <x:f>IF(OR(A108="",C108=""),"",C108-D108)</x:f>
      </x:c>
      <x:c r="F108" s="66" t="str">
        <x:f>IF(A108="","",'通知ルール'!D8)</x:f>
      </x:c>
      <x:c r="G108" s="66" t="str">
        <x:f>IF(A108="","",'台帳_記入例'!J31&amp;"／"&amp;'台帳_記入例'!K31)</x:f>
      </x:c>
      <x:c r="H108" s="66" t="str">
        <x:f>IF(A108="","",'通知ルール'!F8)</x:f>
      </x:c>
      <x:c r="I108" s="66" t="str">
        <x:f>IF(A108="","",IF('台帳_記入例'!G31="対象外","対象外・別管理",IF('台帳_記入例'!G31&lt;&gt;"確定","保留・原本要確認",IF(NOT(AND('台帳_記入例'!$G$31="確定",'台帳_記入例'!$U$31&lt;&gt;"今回連絡完了")),"条件外・通知停止",IF(E108="","基準日要確認",IF(E108&lt;'使い方'!$B$3,"過去予定・未完了を点検",IF(E108='使い方'!$B$3,"本日対象","予定")))))))</x:f>
      </x:c>
      <x:c r="J108" s="66" t="str">
        <x:f>IF(A108="","",'台帳_記入例'!U31)</x:f>
      </x:c>
    </x:row>
    <x:row r="109" ht="37" customHeight="1">
      <x:c r="A109" s="66" t="str">
        <x:f>IF('台帳_記入例'!A31="","",'台帳_記入例'!A31)</x:f>
      </x:c>
      <x:c r="B109" s="66" t="str">
        <x:f>IF(A109="","",'通知ルール'!A9)</x:f>
      </x:c>
      <x:c r="C109" s="70" t="str">
        <x:f>IF(OR(A109="",'台帳_記入例'!G31&lt;&gt;"確定",'台帳_記入例'!F31=""),"",'台帳_記入例'!F31)</x:f>
      </x:c>
      <x:c r="D109" s="66" t="str">
        <x:f>IF(A109="","",'通知ルール'!C9)</x:f>
      </x:c>
      <x:c r="E109" s="70" t="str">
        <x:f>IF(OR(A109="",C109=""),"",C109-D109)</x:f>
      </x:c>
      <x:c r="F109" s="66" t="str">
        <x:f>IF(A109="","",'通知ルール'!D9)</x:f>
      </x:c>
      <x:c r="G109" s="66" t="str">
        <x:f>IF(A109="","",'台帳_記入例'!J31&amp;"／"&amp;'台帳_記入例'!K31&amp;"／部門責任者")</x:f>
      </x:c>
      <x:c r="H109" s="66" t="str">
        <x:f>IF(A109="","",'通知ルール'!F9)</x:f>
      </x:c>
      <x:c r="I109" s="66" t="str">
        <x:f>IF(A109="","",IF('台帳_記入例'!G31="対象外","対象外・別管理",IF('台帳_記入例'!G31&lt;&gt;"確定","保留・原本要確認",IF(NOT(AND('台帳_記入例'!$G$31="確定",'台帳_記入例'!$U$31&lt;&gt;"今回連絡完了")),"条件外・通知停止",IF(E109="","基準日要確認",IF(E109&lt;'使い方'!$B$3,"過去予定・未完了を点検",IF(E109='使い方'!$B$3,"本日対象","予定")))))))</x:f>
      </x:c>
      <x:c r="J109" s="66" t="str">
        <x:f>IF(A109="","",'台帳_記入例'!U31)</x:f>
      </x:c>
    </x:row>
    <x:row r="110" ht="37" customHeight="1">
      <x:c r="A110" s="66" t="str">
        <x:f>IF('台帳_記入例'!A32="","",'台帳_記入例'!A32)</x:f>
      </x:c>
      <x:c r="B110" s="66" t="str">
        <x:f>IF(A110="","",'通知ルール'!A6)</x:f>
      </x:c>
      <x:c r="C110" s="70" t="str">
        <x:f>IF(OR(A110="",'台帳_記入例'!G32&lt;&gt;"確定",'台帳_記入例'!I32=""),"",'台帳_記入例'!I32)</x:f>
      </x:c>
      <x:c r="D110" s="66" t="str">
        <x:f>IF(A110="","",'通知ルール'!C6)</x:f>
      </x:c>
      <x:c r="E110" s="70" t="str">
        <x:f>IF(OR(A110="",C110=""),"",C110-D110)</x:f>
      </x:c>
      <x:c r="F110" s="66" t="str">
        <x:f>IF(A110="","",'通知ルール'!D6)</x:f>
      </x:c>
      <x:c r="G110" s="66" t="str">
        <x:f>IF(A110="","",'台帳_記入例'!J32&amp;"／"&amp;'台帳_記入例'!K32)</x:f>
      </x:c>
      <x:c r="H110" s="66" t="str">
        <x:f>IF(A110="","",'通知ルール'!F6)</x:f>
      </x:c>
      <x:c r="I110" s="66" t="str">
        <x:f>IF(A110="","",IF('台帳_記入例'!G32="対象外","対象外・別管理",IF('台帳_記入例'!G32&lt;&gt;"確定","保留・原本要確認",IF(NOT(AND('台帳_記入例'!$G$32="確定",'台帳_記入例'!$L$32="未判断")),"条件外・通知停止",IF(E110="","基準日要確認",IF(E110&lt;'使い方'!$B$3,"過去予定・未完了を点検",IF(E110='使い方'!$B$3,"本日対象","予定")))))))</x:f>
      </x:c>
      <x:c r="J110" s="66" t="str">
        <x:f>IF(A110="","",'台帳_記入例'!U32)</x:f>
      </x:c>
    </x:row>
    <x:row r="111" ht="37" customHeight="1">
      <x:c r="A111" s="66" t="str">
        <x:f>IF('台帳_記入例'!A32="","",'台帳_記入例'!A32)</x:f>
      </x:c>
      <x:c r="B111" s="66" t="str">
        <x:f>IF(A111="","",'通知ルール'!A7)</x:f>
      </x:c>
      <x:c r="C111" s="70" t="str">
        <x:f>IF(OR(A111="",'台帳_記入例'!G32&lt;&gt;"確定",'台帳_記入例'!I32=""),"",'台帳_記入例'!I32)</x:f>
      </x:c>
      <x:c r="D111" s="66" t="str">
        <x:f>IF(A111="","",'通知ルール'!C7)</x:f>
      </x:c>
      <x:c r="E111" s="70" t="str">
        <x:f>IF(OR(A111="",C111=""),"",C111-D111)</x:f>
      </x:c>
      <x:c r="F111" s="66" t="str">
        <x:f>IF(A111="","",'通知ルール'!D7)</x:f>
      </x:c>
      <x:c r="G111" s="66" t="str">
        <x:f>IF(A111="","",'台帳_記入例'!J32&amp;"／"&amp;'台帳_記入例'!K32&amp;"／部門責任者")</x:f>
      </x:c>
      <x:c r="H111" s="66" t="str">
        <x:f>IF(A111="","",'通知ルール'!F7)</x:f>
      </x:c>
      <x:c r="I111" s="66" t="str">
        <x:f>IF(A111="","",IF('台帳_記入例'!G32="対象外","対象外・別管理",IF('台帳_記入例'!G32&lt;&gt;"確定","保留・原本要確認",IF(NOT(AND('台帳_記入例'!$G$32="確定",'台帳_記入例'!$L$32="未判断")),"条件外・通知停止",IF(E111="","基準日要確認",IF(E111&lt;'使い方'!$B$3,"過去予定・未完了を点検",IF(E111='使い方'!$B$3,"本日対象","予定")))))))</x:f>
      </x:c>
      <x:c r="J111" s="66" t="str">
        <x:f>IF(A111="","",'台帳_記入例'!U32)</x:f>
      </x:c>
    </x:row>
    <x:row r="112" ht="37" customHeight="1">
      <x:c r="A112" s="66" t="str">
        <x:f>IF('台帳_記入例'!A32="","",'台帳_記入例'!A32)</x:f>
      </x:c>
      <x:c r="B112" s="66" t="str">
        <x:f>IF(A112="","",'通知ルール'!A8)</x:f>
      </x:c>
      <x:c r="C112" s="70" t="str">
        <x:f>IF(OR(A112="",'台帳_記入例'!G32&lt;&gt;"確定",'台帳_記入例'!F32=""),"",'台帳_記入例'!F32)</x:f>
      </x:c>
      <x:c r="D112" s="66" t="str">
        <x:f>IF(A112="","",'通知ルール'!C8)</x:f>
      </x:c>
      <x:c r="E112" s="70" t="str">
        <x:f>IF(OR(A112="",C112=""),"",C112-D112)</x:f>
      </x:c>
      <x:c r="F112" s="66" t="str">
        <x:f>IF(A112="","",'通知ルール'!D8)</x:f>
      </x:c>
      <x:c r="G112" s="66" t="str">
        <x:f>IF(A112="","",'台帳_記入例'!J32&amp;"／"&amp;'台帳_記入例'!K32)</x:f>
      </x:c>
      <x:c r="H112" s="66" t="str">
        <x:f>IF(A112="","",'通知ルール'!F8)</x:f>
      </x:c>
      <x:c r="I112" s="66" t="str">
        <x:f>IF(A112="","",IF('台帳_記入例'!G32="対象外","対象外・別管理",IF('台帳_記入例'!G32&lt;&gt;"確定","保留・原本要確認",IF(NOT(AND('台帳_記入例'!$G$32="確定",'台帳_記入例'!$U$32&lt;&gt;"今回連絡完了")),"条件外・通知停止",IF(E112="","基準日要確認",IF(E112&lt;'使い方'!$B$3,"過去予定・未完了を点検",IF(E112='使い方'!$B$3,"本日対象","予定")))))))</x:f>
      </x:c>
      <x:c r="J112" s="66" t="str">
        <x:f>IF(A112="","",'台帳_記入例'!U32)</x:f>
      </x:c>
    </x:row>
    <x:row r="113" ht="37" customHeight="1">
      <x:c r="A113" s="66" t="str">
        <x:f>IF('台帳_記入例'!A32="","",'台帳_記入例'!A32)</x:f>
      </x:c>
      <x:c r="B113" s="66" t="str">
        <x:f>IF(A113="","",'通知ルール'!A9)</x:f>
      </x:c>
      <x:c r="C113" s="70" t="str">
        <x:f>IF(OR(A113="",'台帳_記入例'!G32&lt;&gt;"確定",'台帳_記入例'!F32=""),"",'台帳_記入例'!F32)</x:f>
      </x:c>
      <x:c r="D113" s="66" t="str">
        <x:f>IF(A113="","",'通知ルール'!C9)</x:f>
      </x:c>
      <x:c r="E113" s="70" t="str">
        <x:f>IF(OR(A113="",C113=""),"",C113-D113)</x:f>
      </x:c>
      <x:c r="F113" s="66" t="str">
        <x:f>IF(A113="","",'通知ルール'!D9)</x:f>
      </x:c>
      <x:c r="G113" s="66" t="str">
        <x:f>IF(A113="","",'台帳_記入例'!J32&amp;"／"&amp;'台帳_記入例'!K32&amp;"／部門責任者")</x:f>
      </x:c>
      <x:c r="H113" s="66" t="str">
        <x:f>IF(A113="","",'通知ルール'!F9)</x:f>
      </x:c>
      <x:c r="I113" s="66" t="str">
        <x:f>IF(A113="","",IF('台帳_記入例'!G32="対象外","対象外・別管理",IF('台帳_記入例'!G32&lt;&gt;"確定","保留・原本要確認",IF(NOT(AND('台帳_記入例'!$G$32="確定",'台帳_記入例'!$U$32&lt;&gt;"今回連絡完了")),"条件外・通知停止",IF(E113="","基準日要確認",IF(E113&lt;'使い方'!$B$3,"過去予定・未完了を点検",IF(E113='使い方'!$B$3,"本日対象","予定")))))))</x:f>
      </x:c>
      <x:c r="J113" s="66" t="str">
        <x:f>IF(A113="","",'台帳_記入例'!U32)</x:f>
      </x:c>
    </x:row>
    <x:row r="114" ht="37" customHeight="1">
      <x:c r="A114" s="66" t="str">
        <x:f>IF('台帳_記入例'!A33="","",'台帳_記入例'!A33)</x:f>
      </x:c>
      <x:c r="B114" s="66" t="str">
        <x:f>IF(A114="","",'通知ルール'!A6)</x:f>
      </x:c>
      <x:c r="C114" s="70" t="str">
        <x:f>IF(OR(A114="",'台帳_記入例'!G33&lt;&gt;"確定",'台帳_記入例'!I33=""),"",'台帳_記入例'!I33)</x:f>
      </x:c>
      <x:c r="D114" s="66" t="str">
        <x:f>IF(A114="","",'通知ルール'!C6)</x:f>
      </x:c>
      <x:c r="E114" s="70" t="str">
        <x:f>IF(OR(A114="",C114=""),"",C114-D114)</x:f>
      </x:c>
      <x:c r="F114" s="66" t="str">
        <x:f>IF(A114="","",'通知ルール'!D6)</x:f>
      </x:c>
      <x:c r="G114" s="66" t="str">
        <x:f>IF(A114="","",'台帳_記入例'!J33&amp;"／"&amp;'台帳_記入例'!K33)</x:f>
      </x:c>
      <x:c r="H114" s="66" t="str">
        <x:f>IF(A114="","",'通知ルール'!F6)</x:f>
      </x:c>
      <x:c r="I114" s="66" t="str">
        <x:f>IF(A114="","",IF('台帳_記入例'!G33="対象外","対象外・別管理",IF('台帳_記入例'!G33&lt;&gt;"確定","保留・原本要確認",IF(NOT(AND('台帳_記入例'!$G$33="確定",'台帳_記入例'!$L$33="未判断")),"条件外・通知停止",IF(E114="","基準日要確認",IF(E114&lt;'使い方'!$B$3,"過去予定・未完了を点検",IF(E114='使い方'!$B$3,"本日対象","予定")))))))</x:f>
      </x:c>
      <x:c r="J114" s="66" t="str">
        <x:f>IF(A114="","",'台帳_記入例'!U33)</x:f>
      </x:c>
    </x:row>
    <x:row r="115" ht="37" customHeight="1">
      <x:c r="A115" s="66" t="str">
        <x:f>IF('台帳_記入例'!A33="","",'台帳_記入例'!A33)</x:f>
      </x:c>
      <x:c r="B115" s="66" t="str">
        <x:f>IF(A115="","",'通知ルール'!A7)</x:f>
      </x:c>
      <x:c r="C115" s="70" t="str">
        <x:f>IF(OR(A115="",'台帳_記入例'!G33&lt;&gt;"確定",'台帳_記入例'!I33=""),"",'台帳_記入例'!I33)</x:f>
      </x:c>
      <x:c r="D115" s="66" t="str">
        <x:f>IF(A115="","",'通知ルール'!C7)</x:f>
      </x:c>
      <x:c r="E115" s="70" t="str">
        <x:f>IF(OR(A115="",C115=""),"",C115-D115)</x:f>
      </x:c>
      <x:c r="F115" s="66" t="str">
        <x:f>IF(A115="","",'通知ルール'!D7)</x:f>
      </x:c>
      <x:c r="G115" s="66" t="str">
        <x:f>IF(A115="","",'台帳_記入例'!J33&amp;"／"&amp;'台帳_記入例'!K33&amp;"／部門責任者")</x:f>
      </x:c>
      <x:c r="H115" s="66" t="str">
        <x:f>IF(A115="","",'通知ルール'!F7)</x:f>
      </x:c>
      <x:c r="I115" s="66" t="str">
        <x:f>IF(A115="","",IF('台帳_記入例'!G33="対象外","対象外・別管理",IF('台帳_記入例'!G33&lt;&gt;"確定","保留・原本要確認",IF(NOT(AND('台帳_記入例'!$G$33="確定",'台帳_記入例'!$L$33="未判断")),"条件外・通知停止",IF(E115="","基準日要確認",IF(E115&lt;'使い方'!$B$3,"過去予定・未完了を点検",IF(E115='使い方'!$B$3,"本日対象","予定")))))))</x:f>
      </x:c>
      <x:c r="J115" s="66" t="str">
        <x:f>IF(A115="","",'台帳_記入例'!U33)</x:f>
      </x:c>
    </x:row>
    <x:row r="116" ht="37" customHeight="1">
      <x:c r="A116" s="66" t="str">
        <x:f>IF('台帳_記入例'!A33="","",'台帳_記入例'!A33)</x:f>
      </x:c>
      <x:c r="B116" s="66" t="str">
        <x:f>IF(A116="","",'通知ルール'!A8)</x:f>
      </x:c>
      <x:c r="C116" s="70" t="str">
        <x:f>IF(OR(A116="",'台帳_記入例'!G33&lt;&gt;"確定",'台帳_記入例'!F33=""),"",'台帳_記入例'!F33)</x:f>
      </x:c>
      <x:c r="D116" s="66" t="str">
        <x:f>IF(A116="","",'通知ルール'!C8)</x:f>
      </x:c>
      <x:c r="E116" s="70" t="str">
        <x:f>IF(OR(A116="",C116=""),"",C116-D116)</x:f>
      </x:c>
      <x:c r="F116" s="66" t="str">
        <x:f>IF(A116="","",'通知ルール'!D8)</x:f>
      </x:c>
      <x:c r="G116" s="66" t="str">
        <x:f>IF(A116="","",'台帳_記入例'!J33&amp;"／"&amp;'台帳_記入例'!K33)</x:f>
      </x:c>
      <x:c r="H116" s="66" t="str">
        <x:f>IF(A116="","",'通知ルール'!F8)</x:f>
      </x:c>
      <x:c r="I116" s="66" t="str">
        <x:f>IF(A116="","",IF('台帳_記入例'!G33="対象外","対象外・別管理",IF('台帳_記入例'!G33&lt;&gt;"確定","保留・原本要確認",IF(NOT(AND('台帳_記入例'!$G$33="確定",'台帳_記入例'!$U$33&lt;&gt;"今回連絡完了")),"条件外・通知停止",IF(E116="","基準日要確認",IF(E116&lt;'使い方'!$B$3,"過去予定・未完了を点検",IF(E116='使い方'!$B$3,"本日対象","予定")))))))</x:f>
      </x:c>
      <x:c r="J116" s="66" t="str">
        <x:f>IF(A116="","",'台帳_記入例'!U33)</x:f>
      </x:c>
    </x:row>
    <x:row r="117" ht="37" customHeight="1">
      <x:c r="A117" s="66" t="str">
        <x:f>IF('台帳_記入例'!A33="","",'台帳_記入例'!A33)</x:f>
      </x:c>
      <x:c r="B117" s="66" t="str">
        <x:f>IF(A117="","",'通知ルール'!A9)</x:f>
      </x:c>
      <x:c r="C117" s="70" t="str">
        <x:f>IF(OR(A117="",'台帳_記入例'!G33&lt;&gt;"確定",'台帳_記入例'!F33=""),"",'台帳_記入例'!F33)</x:f>
      </x:c>
      <x:c r="D117" s="66" t="str">
        <x:f>IF(A117="","",'通知ルール'!C9)</x:f>
      </x:c>
      <x:c r="E117" s="70" t="str">
        <x:f>IF(OR(A117="",C117=""),"",C117-D117)</x:f>
      </x:c>
      <x:c r="F117" s="66" t="str">
        <x:f>IF(A117="","",'通知ルール'!D9)</x:f>
      </x:c>
      <x:c r="G117" s="66" t="str">
        <x:f>IF(A117="","",'台帳_記入例'!J33&amp;"／"&amp;'台帳_記入例'!K33&amp;"／部門責任者")</x:f>
      </x:c>
      <x:c r="H117" s="66" t="str">
        <x:f>IF(A117="","",'通知ルール'!F9)</x:f>
      </x:c>
      <x:c r="I117" s="66" t="str">
        <x:f>IF(A117="","",IF('台帳_記入例'!G33="対象外","対象外・別管理",IF('台帳_記入例'!G33&lt;&gt;"確定","保留・原本要確認",IF(NOT(AND('台帳_記入例'!$G$33="確定",'台帳_記入例'!$U$33&lt;&gt;"今回連絡完了")),"条件外・通知停止",IF(E117="","基準日要確認",IF(E117&lt;'使い方'!$B$3,"過去予定・未完了を点検",IF(E117='使い方'!$B$3,"本日対象","予定")))))))</x:f>
      </x:c>
      <x:c r="J117" s="66" t="str">
        <x:f>IF(A117="","",'台帳_記入例'!U33)</x:f>
      </x:c>
    </x:row>
    <x:row r="118" ht="37" customHeight="1">
      <x:c r="A118" s="66" t="str">
        <x:f>IF('台帳_記入例'!A34="","",'台帳_記入例'!A34)</x:f>
      </x:c>
      <x:c r="B118" s="66" t="str">
        <x:f>IF(A118="","",'通知ルール'!A6)</x:f>
      </x:c>
      <x:c r="C118" s="70" t="str">
        <x:f>IF(OR(A118="",'台帳_記入例'!G34&lt;&gt;"確定",'台帳_記入例'!I34=""),"",'台帳_記入例'!I34)</x:f>
      </x:c>
      <x:c r="D118" s="66" t="str">
        <x:f>IF(A118="","",'通知ルール'!C6)</x:f>
      </x:c>
      <x:c r="E118" s="70" t="str">
        <x:f>IF(OR(A118="",C118=""),"",C118-D118)</x:f>
      </x:c>
      <x:c r="F118" s="66" t="str">
        <x:f>IF(A118="","",'通知ルール'!D6)</x:f>
      </x:c>
      <x:c r="G118" s="66" t="str">
        <x:f>IF(A118="","",'台帳_記入例'!J34&amp;"／"&amp;'台帳_記入例'!K34)</x:f>
      </x:c>
      <x:c r="H118" s="66" t="str">
        <x:f>IF(A118="","",'通知ルール'!F6)</x:f>
      </x:c>
      <x:c r="I118" s="66" t="str">
        <x:f>IF(A118="","",IF('台帳_記入例'!G34="対象外","対象外・別管理",IF('台帳_記入例'!G34&lt;&gt;"確定","保留・原本要確認",IF(NOT(AND('台帳_記入例'!$G$34="確定",'台帳_記入例'!$L$34="未判断")),"条件外・通知停止",IF(E118="","基準日要確認",IF(E118&lt;'使い方'!$B$3,"過去予定・未完了を点検",IF(E118='使い方'!$B$3,"本日対象","予定")))))))</x:f>
      </x:c>
      <x:c r="J118" s="66" t="str">
        <x:f>IF(A118="","",'台帳_記入例'!U34)</x:f>
      </x:c>
    </x:row>
    <x:row r="119" ht="37" customHeight="1">
      <x:c r="A119" s="66" t="str">
        <x:f>IF('台帳_記入例'!A34="","",'台帳_記入例'!A34)</x:f>
      </x:c>
      <x:c r="B119" s="66" t="str">
        <x:f>IF(A119="","",'通知ルール'!A7)</x:f>
      </x:c>
      <x:c r="C119" s="70" t="str">
        <x:f>IF(OR(A119="",'台帳_記入例'!G34&lt;&gt;"確定",'台帳_記入例'!I34=""),"",'台帳_記入例'!I34)</x:f>
      </x:c>
      <x:c r="D119" s="66" t="str">
        <x:f>IF(A119="","",'通知ルール'!C7)</x:f>
      </x:c>
      <x:c r="E119" s="70" t="str">
        <x:f>IF(OR(A119="",C119=""),"",C119-D119)</x:f>
      </x:c>
      <x:c r="F119" s="66" t="str">
        <x:f>IF(A119="","",'通知ルール'!D7)</x:f>
      </x:c>
      <x:c r="G119" s="66" t="str">
        <x:f>IF(A119="","",'台帳_記入例'!J34&amp;"／"&amp;'台帳_記入例'!K34&amp;"／部門責任者")</x:f>
      </x:c>
      <x:c r="H119" s="66" t="str">
        <x:f>IF(A119="","",'通知ルール'!F7)</x:f>
      </x:c>
      <x:c r="I119" s="66" t="str">
        <x:f>IF(A119="","",IF('台帳_記入例'!G34="対象外","対象外・別管理",IF('台帳_記入例'!G34&lt;&gt;"確定","保留・原本要確認",IF(NOT(AND('台帳_記入例'!$G$34="確定",'台帳_記入例'!$L$34="未判断")),"条件外・通知停止",IF(E119="","基準日要確認",IF(E119&lt;'使い方'!$B$3,"過去予定・未完了を点検",IF(E119='使い方'!$B$3,"本日対象","予定")))))))</x:f>
      </x:c>
      <x:c r="J119" s="66" t="str">
        <x:f>IF(A119="","",'台帳_記入例'!U34)</x:f>
      </x:c>
    </x:row>
    <x:row r="120" ht="37" customHeight="1">
      <x:c r="A120" s="66" t="str">
        <x:f>IF('台帳_記入例'!A34="","",'台帳_記入例'!A34)</x:f>
      </x:c>
      <x:c r="B120" s="66" t="str">
        <x:f>IF(A120="","",'通知ルール'!A8)</x:f>
      </x:c>
      <x:c r="C120" s="70" t="str">
        <x:f>IF(OR(A120="",'台帳_記入例'!G34&lt;&gt;"確定",'台帳_記入例'!F34=""),"",'台帳_記入例'!F34)</x:f>
      </x:c>
      <x:c r="D120" s="66" t="str">
        <x:f>IF(A120="","",'通知ルール'!C8)</x:f>
      </x:c>
      <x:c r="E120" s="70" t="str">
        <x:f>IF(OR(A120="",C120=""),"",C120-D120)</x:f>
      </x:c>
      <x:c r="F120" s="66" t="str">
        <x:f>IF(A120="","",'通知ルール'!D8)</x:f>
      </x:c>
      <x:c r="G120" s="66" t="str">
        <x:f>IF(A120="","",'台帳_記入例'!J34&amp;"／"&amp;'台帳_記入例'!K34)</x:f>
      </x:c>
      <x:c r="H120" s="66" t="str">
        <x:f>IF(A120="","",'通知ルール'!F8)</x:f>
      </x:c>
      <x:c r="I120" s="66" t="str">
        <x:f>IF(A120="","",IF('台帳_記入例'!G34="対象外","対象外・別管理",IF('台帳_記入例'!G34&lt;&gt;"確定","保留・原本要確認",IF(NOT(AND('台帳_記入例'!$G$34="確定",'台帳_記入例'!$U$34&lt;&gt;"今回連絡完了")),"条件外・通知停止",IF(E120="","基準日要確認",IF(E120&lt;'使い方'!$B$3,"過去予定・未完了を点検",IF(E120='使い方'!$B$3,"本日対象","予定")))))))</x:f>
      </x:c>
      <x:c r="J120" s="66" t="str">
        <x:f>IF(A120="","",'台帳_記入例'!U34)</x:f>
      </x:c>
    </x:row>
    <x:row r="121" ht="37" customHeight="1">
      <x:c r="A121" s="66" t="str">
        <x:f>IF('台帳_記入例'!A34="","",'台帳_記入例'!A34)</x:f>
      </x:c>
      <x:c r="B121" s="66" t="str">
        <x:f>IF(A121="","",'通知ルール'!A9)</x:f>
      </x:c>
      <x:c r="C121" s="70" t="str">
        <x:f>IF(OR(A121="",'台帳_記入例'!G34&lt;&gt;"確定",'台帳_記入例'!F34=""),"",'台帳_記入例'!F34)</x:f>
      </x:c>
      <x:c r="D121" s="66" t="str">
        <x:f>IF(A121="","",'通知ルール'!C9)</x:f>
      </x:c>
      <x:c r="E121" s="70" t="str">
        <x:f>IF(OR(A121="",C121=""),"",C121-D121)</x:f>
      </x:c>
      <x:c r="F121" s="66" t="str">
        <x:f>IF(A121="","",'通知ルール'!D9)</x:f>
      </x:c>
      <x:c r="G121" s="66" t="str">
        <x:f>IF(A121="","",'台帳_記入例'!J34&amp;"／"&amp;'台帳_記入例'!K34&amp;"／部門責任者")</x:f>
      </x:c>
      <x:c r="H121" s="66" t="str">
        <x:f>IF(A121="","",'通知ルール'!F9)</x:f>
      </x:c>
      <x:c r="I121" s="66" t="str">
        <x:f>IF(A121="","",IF('台帳_記入例'!G34="対象外","対象外・別管理",IF('台帳_記入例'!G34&lt;&gt;"確定","保留・原本要確認",IF(NOT(AND('台帳_記入例'!$G$34="確定",'台帳_記入例'!$U$34&lt;&gt;"今回連絡完了")),"条件外・通知停止",IF(E121="","基準日要確認",IF(E121&lt;'使い方'!$B$3,"過去予定・未完了を点検",IF(E121='使い方'!$B$3,"本日対象","予定")))))))</x:f>
      </x:c>
      <x:c r="J121" s="66" t="str">
        <x:f>IF(A121="","",'台帳_記入例'!U34)</x:f>
      </x:c>
    </x:row>
    <x:row r="122" ht="37" customHeight="1">
      <x:c r="A122" s="66" t="str">
        <x:f>IF('台帳_記入例'!A35="","",'台帳_記入例'!A35)</x:f>
      </x:c>
      <x:c r="B122" s="66" t="str">
        <x:f>IF(A122="","",'通知ルール'!A6)</x:f>
      </x:c>
      <x:c r="C122" s="70" t="str">
        <x:f>IF(OR(A122="",'台帳_記入例'!G35&lt;&gt;"確定",'台帳_記入例'!I35=""),"",'台帳_記入例'!I35)</x:f>
      </x:c>
      <x:c r="D122" s="66" t="str">
        <x:f>IF(A122="","",'通知ルール'!C6)</x:f>
      </x:c>
      <x:c r="E122" s="70" t="str">
        <x:f>IF(OR(A122="",C122=""),"",C122-D122)</x:f>
      </x:c>
      <x:c r="F122" s="66" t="str">
        <x:f>IF(A122="","",'通知ルール'!D6)</x:f>
      </x:c>
      <x:c r="G122" s="66" t="str">
        <x:f>IF(A122="","",'台帳_記入例'!J35&amp;"／"&amp;'台帳_記入例'!K35)</x:f>
      </x:c>
      <x:c r="H122" s="66" t="str">
        <x:f>IF(A122="","",'通知ルール'!F6)</x:f>
      </x:c>
      <x:c r="I122" s="66" t="str">
        <x:f>IF(A122="","",IF('台帳_記入例'!G35="対象外","対象外・別管理",IF('台帳_記入例'!G35&lt;&gt;"確定","保留・原本要確認",IF(NOT(AND('台帳_記入例'!$G$35="確定",'台帳_記入例'!$L$35="未判断")),"条件外・通知停止",IF(E122="","基準日要確認",IF(E122&lt;'使い方'!$B$3,"過去予定・未完了を点検",IF(E122='使い方'!$B$3,"本日対象","予定")))))))</x:f>
      </x:c>
      <x:c r="J122" s="66" t="str">
        <x:f>IF(A122="","",'台帳_記入例'!U35)</x:f>
      </x:c>
    </x:row>
    <x:row r="123" ht="37" customHeight="1">
      <x:c r="A123" s="66" t="str">
        <x:f>IF('台帳_記入例'!A35="","",'台帳_記入例'!A35)</x:f>
      </x:c>
      <x:c r="B123" s="66" t="str">
        <x:f>IF(A123="","",'通知ルール'!A7)</x:f>
      </x:c>
      <x:c r="C123" s="70" t="str">
        <x:f>IF(OR(A123="",'台帳_記入例'!G35&lt;&gt;"確定",'台帳_記入例'!I35=""),"",'台帳_記入例'!I35)</x:f>
      </x:c>
      <x:c r="D123" s="66" t="str">
        <x:f>IF(A123="","",'通知ルール'!C7)</x:f>
      </x:c>
      <x:c r="E123" s="70" t="str">
        <x:f>IF(OR(A123="",C123=""),"",C123-D123)</x:f>
      </x:c>
      <x:c r="F123" s="66" t="str">
        <x:f>IF(A123="","",'通知ルール'!D7)</x:f>
      </x:c>
      <x:c r="G123" s="66" t="str">
        <x:f>IF(A123="","",'台帳_記入例'!J35&amp;"／"&amp;'台帳_記入例'!K35&amp;"／部門責任者")</x:f>
      </x:c>
      <x:c r="H123" s="66" t="str">
        <x:f>IF(A123="","",'通知ルール'!F7)</x:f>
      </x:c>
      <x:c r="I123" s="66" t="str">
        <x:f>IF(A123="","",IF('台帳_記入例'!G35="対象外","対象外・別管理",IF('台帳_記入例'!G35&lt;&gt;"確定","保留・原本要確認",IF(NOT(AND('台帳_記入例'!$G$35="確定",'台帳_記入例'!$L$35="未判断")),"条件外・通知停止",IF(E123="","基準日要確認",IF(E123&lt;'使い方'!$B$3,"過去予定・未完了を点検",IF(E123='使い方'!$B$3,"本日対象","予定")))))))</x:f>
      </x:c>
      <x:c r="J123" s="66" t="str">
        <x:f>IF(A123="","",'台帳_記入例'!U35)</x:f>
      </x:c>
    </x:row>
    <x:row r="124" ht="37" customHeight="1">
      <x:c r="A124" s="66" t="str">
        <x:f>IF('台帳_記入例'!A35="","",'台帳_記入例'!A35)</x:f>
      </x:c>
      <x:c r="B124" s="66" t="str">
        <x:f>IF(A124="","",'通知ルール'!A8)</x:f>
      </x:c>
      <x:c r="C124" s="70" t="str">
        <x:f>IF(OR(A124="",'台帳_記入例'!G35&lt;&gt;"確定",'台帳_記入例'!F35=""),"",'台帳_記入例'!F35)</x:f>
      </x:c>
      <x:c r="D124" s="66" t="str">
        <x:f>IF(A124="","",'通知ルール'!C8)</x:f>
      </x:c>
      <x:c r="E124" s="70" t="str">
        <x:f>IF(OR(A124="",C124=""),"",C124-D124)</x:f>
      </x:c>
      <x:c r="F124" s="66" t="str">
        <x:f>IF(A124="","",'通知ルール'!D8)</x:f>
      </x:c>
      <x:c r="G124" s="66" t="str">
        <x:f>IF(A124="","",'台帳_記入例'!J35&amp;"／"&amp;'台帳_記入例'!K35)</x:f>
      </x:c>
      <x:c r="H124" s="66" t="str">
        <x:f>IF(A124="","",'通知ルール'!F8)</x:f>
      </x:c>
      <x:c r="I124" s="66" t="str">
        <x:f>IF(A124="","",IF('台帳_記入例'!G35="対象外","対象外・別管理",IF('台帳_記入例'!G35&lt;&gt;"確定","保留・原本要確認",IF(NOT(AND('台帳_記入例'!$G$35="確定",'台帳_記入例'!$U$35&lt;&gt;"今回連絡完了")),"条件外・通知停止",IF(E124="","基準日要確認",IF(E124&lt;'使い方'!$B$3,"過去予定・未完了を点検",IF(E124='使い方'!$B$3,"本日対象","予定")))))))</x:f>
      </x:c>
      <x:c r="J124" s="66" t="str">
        <x:f>IF(A124="","",'台帳_記入例'!U35)</x:f>
      </x:c>
    </x:row>
    <x:row r="125" ht="37" customHeight="1">
      <x:c r="A125" s="66" t="str">
        <x:f>IF('台帳_記入例'!A35="","",'台帳_記入例'!A35)</x:f>
      </x:c>
      <x:c r="B125" s="66" t="str">
        <x:f>IF(A125="","",'通知ルール'!A9)</x:f>
      </x:c>
      <x:c r="C125" s="70" t="str">
        <x:f>IF(OR(A125="",'台帳_記入例'!G35&lt;&gt;"確定",'台帳_記入例'!F35=""),"",'台帳_記入例'!F35)</x:f>
      </x:c>
      <x:c r="D125" s="66" t="str">
        <x:f>IF(A125="","",'通知ルール'!C9)</x:f>
      </x:c>
      <x:c r="E125" s="70" t="str">
        <x:f>IF(OR(A125="",C125=""),"",C125-D125)</x:f>
      </x:c>
      <x:c r="F125" s="66" t="str">
        <x:f>IF(A125="","",'通知ルール'!D9)</x:f>
      </x:c>
      <x:c r="G125" s="66" t="str">
        <x:f>IF(A125="","",'台帳_記入例'!J35&amp;"／"&amp;'台帳_記入例'!K35&amp;"／部門責任者")</x:f>
      </x:c>
      <x:c r="H125" s="66" t="str">
        <x:f>IF(A125="","",'通知ルール'!F9)</x:f>
      </x:c>
      <x:c r="I125" s="66" t="str">
        <x:f>IF(A125="","",IF('台帳_記入例'!G35="対象外","対象外・別管理",IF('台帳_記入例'!G35&lt;&gt;"確定","保留・原本要確認",IF(NOT(AND('台帳_記入例'!$G$35="確定",'台帳_記入例'!$U$35&lt;&gt;"今回連絡完了")),"条件外・通知停止",IF(E125="","基準日要確認",IF(E125&lt;'使い方'!$B$3,"過去予定・未完了を点検",IF(E125='使い方'!$B$3,"本日対象","予定")))))))</x:f>
      </x:c>
      <x:c r="J125" s="66" t="str">
        <x:f>IF(A125="","",'台帳_記入例'!U35)</x:f>
      </x:c>
    </x:row>
    <x:row r="126" ht="37" customHeight="1">
      <x:c r="A126" s="66" t="str">
        <x:f>IF('台帳_記入例'!A36="","",'台帳_記入例'!A36)</x:f>
      </x:c>
      <x:c r="B126" s="66" t="str">
        <x:f>IF(A126="","",'通知ルール'!A6)</x:f>
      </x:c>
      <x:c r="C126" s="70" t="str">
        <x:f>IF(OR(A126="",'台帳_記入例'!G36&lt;&gt;"確定",'台帳_記入例'!I36=""),"",'台帳_記入例'!I36)</x:f>
      </x:c>
      <x:c r="D126" s="66" t="str">
        <x:f>IF(A126="","",'通知ルール'!C6)</x:f>
      </x:c>
      <x:c r="E126" s="70" t="str">
        <x:f>IF(OR(A126="",C126=""),"",C126-D126)</x:f>
      </x:c>
      <x:c r="F126" s="66" t="str">
        <x:f>IF(A126="","",'通知ルール'!D6)</x:f>
      </x:c>
      <x:c r="G126" s="66" t="str">
        <x:f>IF(A126="","",'台帳_記入例'!J36&amp;"／"&amp;'台帳_記入例'!K36)</x:f>
      </x:c>
      <x:c r="H126" s="66" t="str">
        <x:f>IF(A126="","",'通知ルール'!F6)</x:f>
      </x:c>
      <x:c r="I126" s="66" t="str">
        <x:f>IF(A126="","",IF('台帳_記入例'!G36="対象外","対象外・別管理",IF('台帳_記入例'!G36&lt;&gt;"確定","保留・原本要確認",IF(NOT(AND('台帳_記入例'!$G$36="確定",'台帳_記入例'!$L$36="未判断")),"条件外・通知停止",IF(E126="","基準日要確認",IF(E126&lt;'使い方'!$B$3,"過去予定・未完了を点検",IF(E126='使い方'!$B$3,"本日対象","予定")))))))</x:f>
      </x:c>
      <x:c r="J126" s="66" t="str">
        <x:f>IF(A126="","",'台帳_記入例'!U36)</x:f>
      </x:c>
    </x:row>
    <x:row r="127" ht="37" customHeight="1">
      <x:c r="A127" s="66" t="str">
        <x:f>IF('台帳_記入例'!A36="","",'台帳_記入例'!A36)</x:f>
      </x:c>
      <x:c r="B127" s="66" t="str">
        <x:f>IF(A127="","",'通知ルール'!A7)</x:f>
      </x:c>
      <x:c r="C127" s="70" t="str">
        <x:f>IF(OR(A127="",'台帳_記入例'!G36&lt;&gt;"確定",'台帳_記入例'!I36=""),"",'台帳_記入例'!I36)</x:f>
      </x:c>
      <x:c r="D127" s="66" t="str">
        <x:f>IF(A127="","",'通知ルール'!C7)</x:f>
      </x:c>
      <x:c r="E127" s="70" t="str">
        <x:f>IF(OR(A127="",C127=""),"",C127-D127)</x:f>
      </x:c>
      <x:c r="F127" s="66" t="str">
        <x:f>IF(A127="","",'通知ルール'!D7)</x:f>
      </x:c>
      <x:c r="G127" s="66" t="str">
        <x:f>IF(A127="","",'台帳_記入例'!J36&amp;"／"&amp;'台帳_記入例'!K36&amp;"／部門責任者")</x:f>
      </x:c>
      <x:c r="H127" s="66" t="str">
        <x:f>IF(A127="","",'通知ルール'!F7)</x:f>
      </x:c>
      <x:c r="I127" s="66" t="str">
        <x:f>IF(A127="","",IF('台帳_記入例'!G36="対象外","対象外・別管理",IF('台帳_記入例'!G36&lt;&gt;"確定","保留・原本要確認",IF(NOT(AND('台帳_記入例'!$G$36="確定",'台帳_記入例'!$L$36="未判断")),"条件外・通知停止",IF(E127="","基準日要確認",IF(E127&lt;'使い方'!$B$3,"過去予定・未完了を点検",IF(E127='使い方'!$B$3,"本日対象","予定")))))))</x:f>
      </x:c>
      <x:c r="J127" s="66" t="str">
        <x:f>IF(A127="","",'台帳_記入例'!U36)</x:f>
      </x:c>
    </x:row>
    <x:row r="128" ht="37" customHeight="1">
      <x:c r="A128" s="66" t="str">
        <x:f>IF('台帳_記入例'!A36="","",'台帳_記入例'!A36)</x:f>
      </x:c>
      <x:c r="B128" s="66" t="str">
        <x:f>IF(A128="","",'通知ルール'!A8)</x:f>
      </x:c>
      <x:c r="C128" s="70" t="str">
        <x:f>IF(OR(A128="",'台帳_記入例'!G36&lt;&gt;"確定",'台帳_記入例'!F36=""),"",'台帳_記入例'!F36)</x:f>
      </x:c>
      <x:c r="D128" s="66" t="str">
        <x:f>IF(A128="","",'通知ルール'!C8)</x:f>
      </x:c>
      <x:c r="E128" s="70" t="str">
        <x:f>IF(OR(A128="",C128=""),"",C128-D128)</x:f>
      </x:c>
      <x:c r="F128" s="66" t="str">
        <x:f>IF(A128="","",'通知ルール'!D8)</x:f>
      </x:c>
      <x:c r="G128" s="66" t="str">
        <x:f>IF(A128="","",'台帳_記入例'!J36&amp;"／"&amp;'台帳_記入例'!K36)</x:f>
      </x:c>
      <x:c r="H128" s="66" t="str">
        <x:f>IF(A128="","",'通知ルール'!F8)</x:f>
      </x:c>
      <x:c r="I128" s="66" t="str">
        <x:f>IF(A128="","",IF('台帳_記入例'!G36="対象外","対象外・別管理",IF('台帳_記入例'!G36&lt;&gt;"確定","保留・原本要確認",IF(NOT(AND('台帳_記入例'!$G$36="確定",'台帳_記入例'!$U$36&lt;&gt;"今回連絡完了")),"条件外・通知停止",IF(E128="","基準日要確認",IF(E128&lt;'使い方'!$B$3,"過去予定・未完了を点検",IF(E128='使い方'!$B$3,"本日対象","予定")))))))</x:f>
      </x:c>
      <x:c r="J128" s="66" t="str">
        <x:f>IF(A128="","",'台帳_記入例'!U36)</x:f>
      </x:c>
    </x:row>
    <x:row r="129" ht="37" customHeight="1">
      <x:c r="A129" s="66" t="str">
        <x:f>IF('台帳_記入例'!A36="","",'台帳_記入例'!A36)</x:f>
      </x:c>
      <x:c r="B129" s="66" t="str">
        <x:f>IF(A129="","",'通知ルール'!A9)</x:f>
      </x:c>
      <x:c r="C129" s="70" t="str">
        <x:f>IF(OR(A129="",'台帳_記入例'!G36&lt;&gt;"確定",'台帳_記入例'!F36=""),"",'台帳_記入例'!F36)</x:f>
      </x:c>
      <x:c r="D129" s="66" t="str">
        <x:f>IF(A129="","",'通知ルール'!C9)</x:f>
      </x:c>
      <x:c r="E129" s="70" t="str">
        <x:f>IF(OR(A129="",C129=""),"",C129-D129)</x:f>
      </x:c>
      <x:c r="F129" s="66" t="str">
        <x:f>IF(A129="","",'通知ルール'!D9)</x:f>
      </x:c>
      <x:c r="G129" s="66" t="str">
        <x:f>IF(A129="","",'台帳_記入例'!J36&amp;"／"&amp;'台帳_記入例'!K36&amp;"／部門責任者")</x:f>
      </x:c>
      <x:c r="H129" s="66" t="str">
        <x:f>IF(A129="","",'通知ルール'!F9)</x:f>
      </x:c>
      <x:c r="I129" s="66" t="str">
        <x:f>IF(A129="","",IF('台帳_記入例'!G36="対象外","対象外・別管理",IF('台帳_記入例'!G36&lt;&gt;"確定","保留・原本要確認",IF(NOT(AND('台帳_記入例'!$G$36="確定",'台帳_記入例'!$U$36&lt;&gt;"今回連絡完了")),"条件外・通知停止",IF(E129="","基準日要確認",IF(E129&lt;'使い方'!$B$3,"過去予定・未完了を点検",IF(E129='使い方'!$B$3,"本日対象","予定")))))))</x:f>
      </x:c>
      <x:c r="J129" s="66" t="str">
        <x:f>IF(A129="","",'台帳_記入例'!U36)</x:f>
      </x:c>
    </x:row>
    <x:row r="130" ht="37" customHeight="1">
      <x:c r="A130" s="66" t="str">
        <x:f>IF('台帳_記入例'!A37="","",'台帳_記入例'!A37)</x:f>
      </x:c>
      <x:c r="B130" s="66" t="str">
        <x:f>IF(A130="","",'通知ルール'!A6)</x:f>
      </x:c>
      <x:c r="C130" s="70" t="str">
        <x:f>IF(OR(A130="",'台帳_記入例'!G37&lt;&gt;"確定",'台帳_記入例'!I37=""),"",'台帳_記入例'!I37)</x:f>
      </x:c>
      <x:c r="D130" s="66" t="str">
        <x:f>IF(A130="","",'通知ルール'!C6)</x:f>
      </x:c>
      <x:c r="E130" s="70" t="str">
        <x:f>IF(OR(A130="",C130=""),"",C130-D130)</x:f>
      </x:c>
      <x:c r="F130" s="66" t="str">
        <x:f>IF(A130="","",'通知ルール'!D6)</x:f>
      </x:c>
      <x:c r="G130" s="66" t="str">
        <x:f>IF(A130="","",'台帳_記入例'!J37&amp;"／"&amp;'台帳_記入例'!K37)</x:f>
      </x:c>
      <x:c r="H130" s="66" t="str">
        <x:f>IF(A130="","",'通知ルール'!F6)</x:f>
      </x:c>
      <x:c r="I130" s="66" t="str">
        <x:f>IF(A130="","",IF('台帳_記入例'!G37="対象外","対象外・別管理",IF('台帳_記入例'!G37&lt;&gt;"確定","保留・原本要確認",IF(NOT(AND('台帳_記入例'!$G$37="確定",'台帳_記入例'!$L$37="未判断")),"条件外・通知停止",IF(E130="","基準日要確認",IF(E130&lt;'使い方'!$B$3,"過去予定・未完了を点検",IF(E130='使い方'!$B$3,"本日対象","予定")))))))</x:f>
      </x:c>
      <x:c r="J130" s="66" t="str">
        <x:f>IF(A130="","",'台帳_記入例'!U37)</x:f>
      </x:c>
    </x:row>
    <x:row r="131" ht="37" customHeight="1">
      <x:c r="A131" s="66" t="str">
        <x:f>IF('台帳_記入例'!A37="","",'台帳_記入例'!A37)</x:f>
      </x:c>
      <x:c r="B131" s="66" t="str">
        <x:f>IF(A131="","",'通知ルール'!A7)</x:f>
      </x:c>
      <x:c r="C131" s="70" t="str">
        <x:f>IF(OR(A131="",'台帳_記入例'!G37&lt;&gt;"確定",'台帳_記入例'!I37=""),"",'台帳_記入例'!I37)</x:f>
      </x:c>
      <x:c r="D131" s="66" t="str">
        <x:f>IF(A131="","",'通知ルール'!C7)</x:f>
      </x:c>
      <x:c r="E131" s="70" t="str">
        <x:f>IF(OR(A131="",C131=""),"",C131-D131)</x:f>
      </x:c>
      <x:c r="F131" s="66" t="str">
        <x:f>IF(A131="","",'通知ルール'!D7)</x:f>
      </x:c>
      <x:c r="G131" s="66" t="str">
        <x:f>IF(A131="","",'台帳_記入例'!J37&amp;"／"&amp;'台帳_記入例'!K37&amp;"／部門責任者")</x:f>
      </x:c>
      <x:c r="H131" s="66" t="str">
        <x:f>IF(A131="","",'通知ルール'!F7)</x:f>
      </x:c>
      <x:c r="I131" s="66" t="str">
        <x:f>IF(A131="","",IF('台帳_記入例'!G37="対象外","対象外・別管理",IF('台帳_記入例'!G37&lt;&gt;"確定","保留・原本要確認",IF(NOT(AND('台帳_記入例'!$G$37="確定",'台帳_記入例'!$L$37="未判断")),"条件外・通知停止",IF(E131="","基準日要確認",IF(E131&lt;'使い方'!$B$3,"過去予定・未完了を点検",IF(E131='使い方'!$B$3,"本日対象","予定")))))))</x:f>
      </x:c>
      <x:c r="J131" s="66" t="str">
        <x:f>IF(A131="","",'台帳_記入例'!U37)</x:f>
      </x:c>
    </x:row>
    <x:row r="132" ht="37" customHeight="1">
      <x:c r="A132" s="66" t="str">
        <x:f>IF('台帳_記入例'!A37="","",'台帳_記入例'!A37)</x:f>
      </x:c>
      <x:c r="B132" s="66" t="str">
        <x:f>IF(A132="","",'通知ルール'!A8)</x:f>
      </x:c>
      <x:c r="C132" s="70" t="str">
        <x:f>IF(OR(A132="",'台帳_記入例'!G37&lt;&gt;"確定",'台帳_記入例'!F37=""),"",'台帳_記入例'!F37)</x:f>
      </x:c>
      <x:c r="D132" s="66" t="str">
        <x:f>IF(A132="","",'通知ルール'!C8)</x:f>
      </x:c>
      <x:c r="E132" s="70" t="str">
        <x:f>IF(OR(A132="",C132=""),"",C132-D132)</x:f>
      </x:c>
      <x:c r="F132" s="66" t="str">
        <x:f>IF(A132="","",'通知ルール'!D8)</x:f>
      </x:c>
      <x:c r="G132" s="66" t="str">
        <x:f>IF(A132="","",'台帳_記入例'!J37&amp;"／"&amp;'台帳_記入例'!K37)</x:f>
      </x:c>
      <x:c r="H132" s="66" t="str">
        <x:f>IF(A132="","",'通知ルール'!F8)</x:f>
      </x:c>
      <x:c r="I132" s="66" t="str">
        <x:f>IF(A132="","",IF('台帳_記入例'!G37="対象外","対象外・別管理",IF('台帳_記入例'!G37&lt;&gt;"確定","保留・原本要確認",IF(NOT(AND('台帳_記入例'!$G$37="確定",'台帳_記入例'!$U$37&lt;&gt;"今回連絡完了")),"条件外・通知停止",IF(E132="","基準日要確認",IF(E132&lt;'使い方'!$B$3,"過去予定・未完了を点検",IF(E132='使い方'!$B$3,"本日対象","予定")))))))</x:f>
      </x:c>
      <x:c r="J132" s="66" t="str">
        <x:f>IF(A132="","",'台帳_記入例'!U37)</x:f>
      </x:c>
    </x:row>
    <x:row r="133" ht="37" customHeight="1">
      <x:c r="A133" s="66" t="str">
        <x:f>IF('台帳_記入例'!A37="","",'台帳_記入例'!A37)</x:f>
      </x:c>
      <x:c r="B133" s="66" t="str">
        <x:f>IF(A133="","",'通知ルール'!A9)</x:f>
      </x:c>
      <x:c r="C133" s="70" t="str">
        <x:f>IF(OR(A133="",'台帳_記入例'!G37&lt;&gt;"確定",'台帳_記入例'!F37=""),"",'台帳_記入例'!F37)</x:f>
      </x:c>
      <x:c r="D133" s="66" t="str">
        <x:f>IF(A133="","",'通知ルール'!C9)</x:f>
      </x:c>
      <x:c r="E133" s="70" t="str">
        <x:f>IF(OR(A133="",C133=""),"",C133-D133)</x:f>
      </x:c>
      <x:c r="F133" s="66" t="str">
        <x:f>IF(A133="","",'通知ルール'!D9)</x:f>
      </x:c>
      <x:c r="G133" s="66" t="str">
        <x:f>IF(A133="","",'台帳_記入例'!J37&amp;"／"&amp;'台帳_記入例'!K37&amp;"／部門責任者")</x:f>
      </x:c>
      <x:c r="H133" s="66" t="str">
        <x:f>IF(A133="","",'通知ルール'!F9)</x:f>
      </x:c>
      <x:c r="I133" s="66" t="str">
        <x:f>IF(A133="","",IF('台帳_記入例'!G37="対象外","対象外・別管理",IF('台帳_記入例'!G37&lt;&gt;"確定","保留・原本要確認",IF(NOT(AND('台帳_記入例'!$G$37="確定",'台帳_記入例'!$U$37&lt;&gt;"今回連絡完了")),"条件外・通知停止",IF(E133="","基準日要確認",IF(E133&lt;'使い方'!$B$3,"過去予定・未完了を点検",IF(E133='使い方'!$B$3,"本日対象","予定")))))))</x:f>
      </x:c>
      <x:c r="J133" s="66" t="str">
        <x:f>IF(A133="","",'台帳_記入例'!U37)</x:f>
      </x:c>
    </x:row>
    <x:row r="134" ht="37" customHeight="1">
      <x:c r="A134" s="66" t="str">
        <x:f>IF('台帳_記入例'!A38="","",'台帳_記入例'!A38)</x:f>
      </x:c>
      <x:c r="B134" s="66" t="str">
        <x:f>IF(A134="","",'通知ルール'!A6)</x:f>
      </x:c>
      <x:c r="C134" s="70" t="str">
        <x:f>IF(OR(A134="",'台帳_記入例'!G38&lt;&gt;"確定",'台帳_記入例'!I38=""),"",'台帳_記入例'!I38)</x:f>
      </x:c>
      <x:c r="D134" s="66" t="str">
        <x:f>IF(A134="","",'通知ルール'!C6)</x:f>
      </x:c>
      <x:c r="E134" s="70" t="str">
        <x:f>IF(OR(A134="",C134=""),"",C134-D134)</x:f>
      </x:c>
      <x:c r="F134" s="66" t="str">
        <x:f>IF(A134="","",'通知ルール'!D6)</x:f>
      </x:c>
      <x:c r="G134" s="66" t="str">
        <x:f>IF(A134="","",'台帳_記入例'!J38&amp;"／"&amp;'台帳_記入例'!K38)</x:f>
      </x:c>
      <x:c r="H134" s="66" t="str">
        <x:f>IF(A134="","",'通知ルール'!F6)</x:f>
      </x:c>
      <x:c r="I134" s="66" t="str">
        <x:f>IF(A134="","",IF('台帳_記入例'!G38="対象外","対象外・別管理",IF('台帳_記入例'!G38&lt;&gt;"確定","保留・原本要確認",IF(NOT(AND('台帳_記入例'!$G$38="確定",'台帳_記入例'!$L$38="未判断")),"条件外・通知停止",IF(E134="","基準日要確認",IF(E134&lt;'使い方'!$B$3,"過去予定・未完了を点検",IF(E134='使い方'!$B$3,"本日対象","予定")))))))</x:f>
      </x:c>
      <x:c r="J134" s="66" t="str">
        <x:f>IF(A134="","",'台帳_記入例'!U38)</x:f>
      </x:c>
    </x:row>
    <x:row r="135" ht="37" customHeight="1">
      <x:c r="A135" s="66" t="str">
        <x:f>IF('台帳_記入例'!A38="","",'台帳_記入例'!A38)</x:f>
      </x:c>
      <x:c r="B135" s="66" t="str">
        <x:f>IF(A135="","",'通知ルール'!A7)</x:f>
      </x:c>
      <x:c r="C135" s="70" t="str">
        <x:f>IF(OR(A135="",'台帳_記入例'!G38&lt;&gt;"確定",'台帳_記入例'!I38=""),"",'台帳_記入例'!I38)</x:f>
      </x:c>
      <x:c r="D135" s="66" t="str">
        <x:f>IF(A135="","",'通知ルール'!C7)</x:f>
      </x:c>
      <x:c r="E135" s="70" t="str">
        <x:f>IF(OR(A135="",C135=""),"",C135-D135)</x:f>
      </x:c>
      <x:c r="F135" s="66" t="str">
        <x:f>IF(A135="","",'通知ルール'!D7)</x:f>
      </x:c>
      <x:c r="G135" s="66" t="str">
        <x:f>IF(A135="","",'台帳_記入例'!J38&amp;"／"&amp;'台帳_記入例'!K38&amp;"／部門責任者")</x:f>
      </x:c>
      <x:c r="H135" s="66" t="str">
        <x:f>IF(A135="","",'通知ルール'!F7)</x:f>
      </x:c>
      <x:c r="I135" s="66" t="str">
        <x:f>IF(A135="","",IF('台帳_記入例'!G38="対象外","対象外・別管理",IF('台帳_記入例'!G38&lt;&gt;"確定","保留・原本要確認",IF(NOT(AND('台帳_記入例'!$G$38="確定",'台帳_記入例'!$L$38="未判断")),"条件外・通知停止",IF(E135="","基準日要確認",IF(E135&lt;'使い方'!$B$3,"過去予定・未完了を点検",IF(E135='使い方'!$B$3,"本日対象","予定")))))))</x:f>
      </x:c>
      <x:c r="J135" s="66" t="str">
        <x:f>IF(A135="","",'台帳_記入例'!U38)</x:f>
      </x:c>
    </x:row>
    <x:row r="136" ht="37" customHeight="1">
      <x:c r="A136" s="66" t="str">
        <x:f>IF('台帳_記入例'!A38="","",'台帳_記入例'!A38)</x:f>
      </x:c>
      <x:c r="B136" s="66" t="str">
        <x:f>IF(A136="","",'通知ルール'!A8)</x:f>
      </x:c>
      <x:c r="C136" s="70" t="str">
        <x:f>IF(OR(A136="",'台帳_記入例'!G38&lt;&gt;"確定",'台帳_記入例'!F38=""),"",'台帳_記入例'!F38)</x:f>
      </x:c>
      <x:c r="D136" s="66" t="str">
        <x:f>IF(A136="","",'通知ルール'!C8)</x:f>
      </x:c>
      <x:c r="E136" s="70" t="str">
        <x:f>IF(OR(A136="",C136=""),"",C136-D136)</x:f>
      </x:c>
      <x:c r="F136" s="66" t="str">
        <x:f>IF(A136="","",'通知ルール'!D8)</x:f>
      </x:c>
      <x:c r="G136" s="66" t="str">
        <x:f>IF(A136="","",'台帳_記入例'!J38&amp;"／"&amp;'台帳_記入例'!K38)</x:f>
      </x:c>
      <x:c r="H136" s="66" t="str">
        <x:f>IF(A136="","",'通知ルール'!F8)</x:f>
      </x:c>
      <x:c r="I136" s="66" t="str">
        <x:f>IF(A136="","",IF('台帳_記入例'!G38="対象外","対象外・別管理",IF('台帳_記入例'!G38&lt;&gt;"確定","保留・原本要確認",IF(NOT(AND('台帳_記入例'!$G$38="確定",'台帳_記入例'!$U$38&lt;&gt;"今回連絡完了")),"条件外・通知停止",IF(E136="","基準日要確認",IF(E136&lt;'使い方'!$B$3,"過去予定・未完了を点検",IF(E136='使い方'!$B$3,"本日対象","予定")))))))</x:f>
      </x:c>
      <x:c r="J136" s="66" t="str">
        <x:f>IF(A136="","",'台帳_記入例'!U38)</x:f>
      </x:c>
    </x:row>
    <x:row r="137" ht="37" customHeight="1">
      <x:c r="A137" s="66" t="str">
        <x:f>IF('台帳_記入例'!A38="","",'台帳_記入例'!A38)</x:f>
      </x:c>
      <x:c r="B137" s="66" t="str">
        <x:f>IF(A137="","",'通知ルール'!A9)</x:f>
      </x:c>
      <x:c r="C137" s="70" t="str">
        <x:f>IF(OR(A137="",'台帳_記入例'!G38&lt;&gt;"確定",'台帳_記入例'!F38=""),"",'台帳_記入例'!F38)</x:f>
      </x:c>
      <x:c r="D137" s="66" t="str">
        <x:f>IF(A137="","",'通知ルール'!C9)</x:f>
      </x:c>
      <x:c r="E137" s="70" t="str">
        <x:f>IF(OR(A137="",C137=""),"",C137-D137)</x:f>
      </x:c>
      <x:c r="F137" s="66" t="str">
        <x:f>IF(A137="","",'通知ルール'!D9)</x:f>
      </x:c>
      <x:c r="G137" s="66" t="str">
        <x:f>IF(A137="","",'台帳_記入例'!J38&amp;"／"&amp;'台帳_記入例'!K38&amp;"／部門責任者")</x:f>
      </x:c>
      <x:c r="H137" s="66" t="str">
        <x:f>IF(A137="","",'通知ルール'!F9)</x:f>
      </x:c>
      <x:c r="I137" s="66" t="str">
        <x:f>IF(A137="","",IF('台帳_記入例'!G38="対象外","対象外・別管理",IF('台帳_記入例'!G38&lt;&gt;"確定","保留・原本要確認",IF(NOT(AND('台帳_記入例'!$G$38="確定",'台帳_記入例'!$U$38&lt;&gt;"今回連絡完了")),"条件外・通知停止",IF(E137="","基準日要確認",IF(E137&lt;'使い方'!$B$3,"過去予定・未完了を点検",IF(E137='使い方'!$B$3,"本日対象","予定")))))))</x:f>
      </x:c>
      <x:c r="J137" s="66" t="str">
        <x:f>IF(A137="","",'台帳_記入例'!U38)</x:f>
      </x:c>
    </x:row>
    <x:row r="138" ht="37" customHeight="1">
      <x:c r="A138" s="66" t="str">
        <x:f>IF('台帳_記入例'!A39="","",'台帳_記入例'!A39)</x:f>
      </x:c>
      <x:c r="B138" s="66" t="str">
        <x:f>IF(A138="","",'通知ルール'!A6)</x:f>
      </x:c>
      <x:c r="C138" s="70" t="str">
        <x:f>IF(OR(A138="",'台帳_記入例'!G39&lt;&gt;"確定",'台帳_記入例'!I39=""),"",'台帳_記入例'!I39)</x:f>
      </x:c>
      <x:c r="D138" s="66" t="str">
        <x:f>IF(A138="","",'通知ルール'!C6)</x:f>
      </x:c>
      <x:c r="E138" s="70" t="str">
        <x:f>IF(OR(A138="",C138=""),"",C138-D138)</x:f>
      </x:c>
      <x:c r="F138" s="66" t="str">
        <x:f>IF(A138="","",'通知ルール'!D6)</x:f>
      </x:c>
      <x:c r="G138" s="66" t="str">
        <x:f>IF(A138="","",'台帳_記入例'!J39&amp;"／"&amp;'台帳_記入例'!K39)</x:f>
      </x:c>
      <x:c r="H138" s="66" t="str">
        <x:f>IF(A138="","",'通知ルール'!F6)</x:f>
      </x:c>
      <x:c r="I138" s="66" t="str">
        <x:f>IF(A138="","",IF('台帳_記入例'!G39="対象外","対象外・別管理",IF('台帳_記入例'!G39&lt;&gt;"確定","保留・原本要確認",IF(NOT(AND('台帳_記入例'!$G$39="確定",'台帳_記入例'!$L$39="未判断")),"条件外・通知停止",IF(E138="","基準日要確認",IF(E138&lt;'使い方'!$B$3,"過去予定・未完了を点検",IF(E138='使い方'!$B$3,"本日対象","予定")))))))</x:f>
      </x:c>
      <x:c r="J138" s="66" t="str">
        <x:f>IF(A138="","",'台帳_記入例'!U39)</x:f>
      </x:c>
    </x:row>
    <x:row r="139" ht="37" customHeight="1">
      <x:c r="A139" s="66" t="str">
        <x:f>IF('台帳_記入例'!A39="","",'台帳_記入例'!A39)</x:f>
      </x:c>
      <x:c r="B139" s="66" t="str">
        <x:f>IF(A139="","",'通知ルール'!A7)</x:f>
      </x:c>
      <x:c r="C139" s="70" t="str">
        <x:f>IF(OR(A139="",'台帳_記入例'!G39&lt;&gt;"確定",'台帳_記入例'!I39=""),"",'台帳_記入例'!I39)</x:f>
      </x:c>
      <x:c r="D139" s="66" t="str">
        <x:f>IF(A139="","",'通知ルール'!C7)</x:f>
      </x:c>
      <x:c r="E139" s="70" t="str">
        <x:f>IF(OR(A139="",C139=""),"",C139-D139)</x:f>
      </x:c>
      <x:c r="F139" s="66" t="str">
        <x:f>IF(A139="","",'通知ルール'!D7)</x:f>
      </x:c>
      <x:c r="G139" s="66" t="str">
        <x:f>IF(A139="","",'台帳_記入例'!J39&amp;"／"&amp;'台帳_記入例'!K39&amp;"／部門責任者")</x:f>
      </x:c>
      <x:c r="H139" s="66" t="str">
        <x:f>IF(A139="","",'通知ルール'!F7)</x:f>
      </x:c>
      <x:c r="I139" s="66" t="str">
        <x:f>IF(A139="","",IF('台帳_記入例'!G39="対象外","対象外・別管理",IF('台帳_記入例'!G39&lt;&gt;"確定","保留・原本要確認",IF(NOT(AND('台帳_記入例'!$G$39="確定",'台帳_記入例'!$L$39="未判断")),"条件外・通知停止",IF(E139="","基準日要確認",IF(E139&lt;'使い方'!$B$3,"過去予定・未完了を点検",IF(E139='使い方'!$B$3,"本日対象","予定")))))))</x:f>
      </x:c>
      <x:c r="J139" s="66" t="str">
        <x:f>IF(A139="","",'台帳_記入例'!U39)</x:f>
      </x:c>
    </x:row>
    <x:row r="140" ht="37" customHeight="1">
      <x:c r="A140" s="66" t="str">
        <x:f>IF('台帳_記入例'!A39="","",'台帳_記入例'!A39)</x:f>
      </x:c>
      <x:c r="B140" s="66" t="str">
        <x:f>IF(A140="","",'通知ルール'!A8)</x:f>
      </x:c>
      <x:c r="C140" s="70" t="str">
        <x:f>IF(OR(A140="",'台帳_記入例'!G39&lt;&gt;"確定",'台帳_記入例'!F39=""),"",'台帳_記入例'!F39)</x:f>
      </x:c>
      <x:c r="D140" s="66" t="str">
        <x:f>IF(A140="","",'通知ルール'!C8)</x:f>
      </x:c>
      <x:c r="E140" s="70" t="str">
        <x:f>IF(OR(A140="",C140=""),"",C140-D140)</x:f>
      </x:c>
      <x:c r="F140" s="66" t="str">
        <x:f>IF(A140="","",'通知ルール'!D8)</x:f>
      </x:c>
      <x:c r="G140" s="66" t="str">
        <x:f>IF(A140="","",'台帳_記入例'!J39&amp;"／"&amp;'台帳_記入例'!K39)</x:f>
      </x:c>
      <x:c r="H140" s="66" t="str">
        <x:f>IF(A140="","",'通知ルール'!F8)</x:f>
      </x:c>
      <x:c r="I140" s="66" t="str">
        <x:f>IF(A140="","",IF('台帳_記入例'!G39="対象外","対象外・別管理",IF('台帳_記入例'!G39&lt;&gt;"確定","保留・原本要確認",IF(NOT(AND('台帳_記入例'!$G$39="確定",'台帳_記入例'!$U$39&lt;&gt;"今回連絡完了")),"条件外・通知停止",IF(E140="","基準日要確認",IF(E140&lt;'使い方'!$B$3,"過去予定・未完了を点検",IF(E140='使い方'!$B$3,"本日対象","予定")))))))</x:f>
      </x:c>
      <x:c r="J140" s="66" t="str">
        <x:f>IF(A140="","",'台帳_記入例'!U39)</x:f>
      </x:c>
    </x:row>
    <x:row r="141" ht="37" customHeight="1">
      <x:c r="A141" s="66" t="str">
        <x:f>IF('台帳_記入例'!A39="","",'台帳_記入例'!A39)</x:f>
      </x:c>
      <x:c r="B141" s="66" t="str">
        <x:f>IF(A141="","",'通知ルール'!A9)</x:f>
      </x:c>
      <x:c r="C141" s="70" t="str">
        <x:f>IF(OR(A141="",'台帳_記入例'!G39&lt;&gt;"確定",'台帳_記入例'!F39=""),"",'台帳_記入例'!F39)</x:f>
      </x:c>
      <x:c r="D141" s="66" t="str">
        <x:f>IF(A141="","",'通知ルール'!C9)</x:f>
      </x:c>
      <x:c r="E141" s="70" t="str">
        <x:f>IF(OR(A141="",C141=""),"",C141-D141)</x:f>
      </x:c>
      <x:c r="F141" s="66" t="str">
        <x:f>IF(A141="","",'通知ルール'!D9)</x:f>
      </x:c>
      <x:c r="G141" s="66" t="str">
        <x:f>IF(A141="","",'台帳_記入例'!J39&amp;"／"&amp;'台帳_記入例'!K39&amp;"／部門責任者")</x:f>
      </x:c>
      <x:c r="H141" s="66" t="str">
        <x:f>IF(A141="","",'通知ルール'!F9)</x:f>
      </x:c>
      <x:c r="I141" s="66" t="str">
        <x:f>IF(A141="","",IF('台帳_記入例'!G39="対象外","対象外・別管理",IF('台帳_記入例'!G39&lt;&gt;"確定","保留・原本要確認",IF(NOT(AND('台帳_記入例'!$G$39="確定",'台帳_記入例'!$U$39&lt;&gt;"今回連絡完了")),"条件外・通知停止",IF(E141="","基準日要確認",IF(E141&lt;'使い方'!$B$3,"過去予定・未完了を点検",IF(E141='使い方'!$B$3,"本日対象","予定")))))))</x:f>
      </x:c>
      <x:c r="J141" s="66" t="str">
        <x:f>IF(A141="","",'台帳_記入例'!U39)</x:f>
      </x:c>
    </x:row>
    <x:row r="142" ht="37" customHeight="1">
      <x:c r="A142" s="66" t="str">
        <x:f>IF('台帳_記入例'!A40="","",'台帳_記入例'!A40)</x:f>
      </x:c>
      <x:c r="B142" s="66" t="str">
        <x:f>IF(A142="","",'通知ルール'!A6)</x:f>
      </x:c>
      <x:c r="C142" s="70" t="str">
        <x:f>IF(OR(A142="",'台帳_記入例'!G40&lt;&gt;"確定",'台帳_記入例'!I40=""),"",'台帳_記入例'!I40)</x:f>
      </x:c>
      <x:c r="D142" s="66" t="str">
        <x:f>IF(A142="","",'通知ルール'!C6)</x:f>
      </x:c>
      <x:c r="E142" s="70" t="str">
        <x:f>IF(OR(A142="",C142=""),"",C142-D142)</x:f>
      </x:c>
      <x:c r="F142" s="66" t="str">
        <x:f>IF(A142="","",'通知ルール'!D6)</x:f>
      </x:c>
      <x:c r="G142" s="66" t="str">
        <x:f>IF(A142="","",'台帳_記入例'!J40&amp;"／"&amp;'台帳_記入例'!K40)</x:f>
      </x:c>
      <x:c r="H142" s="66" t="str">
        <x:f>IF(A142="","",'通知ルール'!F6)</x:f>
      </x:c>
      <x:c r="I142" s="66" t="str">
        <x:f>IF(A142="","",IF('台帳_記入例'!G40="対象外","対象外・別管理",IF('台帳_記入例'!G40&lt;&gt;"確定","保留・原本要確認",IF(NOT(AND('台帳_記入例'!$G$40="確定",'台帳_記入例'!$L$40="未判断")),"条件外・通知停止",IF(E142="","基準日要確認",IF(E142&lt;'使い方'!$B$3,"過去予定・未完了を点検",IF(E142='使い方'!$B$3,"本日対象","予定")))))))</x:f>
      </x:c>
      <x:c r="J142" s="66" t="str">
        <x:f>IF(A142="","",'台帳_記入例'!U40)</x:f>
      </x:c>
    </x:row>
    <x:row r="143" ht="37" customHeight="1">
      <x:c r="A143" s="66" t="str">
        <x:f>IF('台帳_記入例'!A40="","",'台帳_記入例'!A40)</x:f>
      </x:c>
      <x:c r="B143" s="66" t="str">
        <x:f>IF(A143="","",'通知ルール'!A7)</x:f>
      </x:c>
      <x:c r="C143" s="70" t="str">
        <x:f>IF(OR(A143="",'台帳_記入例'!G40&lt;&gt;"確定",'台帳_記入例'!I40=""),"",'台帳_記入例'!I40)</x:f>
      </x:c>
      <x:c r="D143" s="66" t="str">
        <x:f>IF(A143="","",'通知ルール'!C7)</x:f>
      </x:c>
      <x:c r="E143" s="70" t="str">
        <x:f>IF(OR(A143="",C143=""),"",C143-D143)</x:f>
      </x:c>
      <x:c r="F143" s="66" t="str">
        <x:f>IF(A143="","",'通知ルール'!D7)</x:f>
      </x:c>
      <x:c r="G143" s="66" t="str">
        <x:f>IF(A143="","",'台帳_記入例'!J40&amp;"／"&amp;'台帳_記入例'!K40&amp;"／部門責任者")</x:f>
      </x:c>
      <x:c r="H143" s="66" t="str">
        <x:f>IF(A143="","",'通知ルール'!F7)</x:f>
      </x:c>
      <x:c r="I143" s="66" t="str">
        <x:f>IF(A143="","",IF('台帳_記入例'!G40="対象外","対象外・別管理",IF('台帳_記入例'!G40&lt;&gt;"確定","保留・原本要確認",IF(NOT(AND('台帳_記入例'!$G$40="確定",'台帳_記入例'!$L$40="未判断")),"条件外・通知停止",IF(E143="","基準日要確認",IF(E143&lt;'使い方'!$B$3,"過去予定・未完了を点検",IF(E143='使い方'!$B$3,"本日対象","予定")))))))</x:f>
      </x:c>
      <x:c r="J143" s="66" t="str">
        <x:f>IF(A143="","",'台帳_記入例'!U40)</x:f>
      </x:c>
    </x:row>
    <x:row r="144" ht="37" customHeight="1">
      <x:c r="A144" s="66" t="str">
        <x:f>IF('台帳_記入例'!A40="","",'台帳_記入例'!A40)</x:f>
      </x:c>
      <x:c r="B144" s="66" t="str">
        <x:f>IF(A144="","",'通知ルール'!A8)</x:f>
      </x:c>
      <x:c r="C144" s="70" t="str">
        <x:f>IF(OR(A144="",'台帳_記入例'!G40&lt;&gt;"確定",'台帳_記入例'!F40=""),"",'台帳_記入例'!F40)</x:f>
      </x:c>
      <x:c r="D144" s="66" t="str">
        <x:f>IF(A144="","",'通知ルール'!C8)</x:f>
      </x:c>
      <x:c r="E144" s="70" t="str">
        <x:f>IF(OR(A144="",C144=""),"",C144-D144)</x:f>
      </x:c>
      <x:c r="F144" s="66" t="str">
        <x:f>IF(A144="","",'通知ルール'!D8)</x:f>
      </x:c>
      <x:c r="G144" s="66" t="str">
        <x:f>IF(A144="","",'台帳_記入例'!J40&amp;"／"&amp;'台帳_記入例'!K40)</x:f>
      </x:c>
      <x:c r="H144" s="66" t="str">
        <x:f>IF(A144="","",'通知ルール'!F8)</x:f>
      </x:c>
      <x:c r="I144" s="66" t="str">
        <x:f>IF(A144="","",IF('台帳_記入例'!G40="対象外","対象外・別管理",IF('台帳_記入例'!G40&lt;&gt;"確定","保留・原本要確認",IF(NOT(AND('台帳_記入例'!$G$40="確定",'台帳_記入例'!$U$40&lt;&gt;"今回連絡完了")),"条件外・通知停止",IF(E144="","基準日要確認",IF(E144&lt;'使い方'!$B$3,"過去予定・未完了を点検",IF(E144='使い方'!$B$3,"本日対象","予定")))))))</x:f>
      </x:c>
      <x:c r="J144" s="66" t="str">
        <x:f>IF(A144="","",'台帳_記入例'!U40)</x:f>
      </x:c>
    </x:row>
    <x:row r="145" ht="37" customHeight="1">
      <x:c r="A145" s="66" t="str">
        <x:f>IF('台帳_記入例'!A40="","",'台帳_記入例'!A40)</x:f>
      </x:c>
      <x:c r="B145" s="66" t="str">
        <x:f>IF(A145="","",'通知ルール'!A9)</x:f>
      </x:c>
      <x:c r="C145" s="70" t="str">
        <x:f>IF(OR(A145="",'台帳_記入例'!G40&lt;&gt;"確定",'台帳_記入例'!F40=""),"",'台帳_記入例'!F40)</x:f>
      </x:c>
      <x:c r="D145" s="66" t="str">
        <x:f>IF(A145="","",'通知ルール'!C9)</x:f>
      </x:c>
      <x:c r="E145" s="70" t="str">
        <x:f>IF(OR(A145="",C145=""),"",C145-D145)</x:f>
      </x:c>
      <x:c r="F145" s="66" t="str">
        <x:f>IF(A145="","",'通知ルール'!D9)</x:f>
      </x:c>
      <x:c r="G145" s="66" t="str">
        <x:f>IF(A145="","",'台帳_記入例'!J40&amp;"／"&amp;'台帳_記入例'!K40&amp;"／部門責任者")</x:f>
      </x:c>
      <x:c r="H145" s="66" t="str">
        <x:f>IF(A145="","",'通知ルール'!F9)</x:f>
      </x:c>
      <x:c r="I145" s="66" t="str">
        <x:f>IF(A145="","",IF('台帳_記入例'!G40="対象外","対象外・別管理",IF('台帳_記入例'!G40&lt;&gt;"確定","保留・原本要確認",IF(NOT(AND('台帳_記入例'!$G$40="確定",'台帳_記入例'!$U$40&lt;&gt;"今回連絡完了")),"条件外・通知停止",IF(E145="","基準日要確認",IF(E145&lt;'使い方'!$B$3,"過去予定・未完了を点検",IF(E145='使い方'!$B$3,"本日対象","予定")))))))</x:f>
      </x:c>
      <x:c r="J145" s="66" t="str">
        <x:f>IF(A145="","",'台帳_記入例'!U40)</x:f>
      </x:c>
    </x:row>
    <x:row r="146" ht="37" customHeight="1">
      <x:c r="A146" s="66" t="str">
        <x:f>IF('台帳_記入例'!A41="","",'台帳_記入例'!A41)</x:f>
      </x:c>
      <x:c r="B146" s="66" t="str">
        <x:f>IF(A146="","",'通知ルール'!A6)</x:f>
      </x:c>
      <x:c r="C146" s="70" t="str">
        <x:f>IF(OR(A146="",'台帳_記入例'!G41&lt;&gt;"確定",'台帳_記入例'!I41=""),"",'台帳_記入例'!I41)</x:f>
      </x:c>
      <x:c r="D146" s="66" t="str">
        <x:f>IF(A146="","",'通知ルール'!C6)</x:f>
      </x:c>
      <x:c r="E146" s="70" t="str">
        <x:f>IF(OR(A146="",C146=""),"",C146-D146)</x:f>
      </x:c>
      <x:c r="F146" s="66" t="str">
        <x:f>IF(A146="","",'通知ルール'!D6)</x:f>
      </x:c>
      <x:c r="G146" s="66" t="str">
        <x:f>IF(A146="","",'台帳_記入例'!J41&amp;"／"&amp;'台帳_記入例'!K41)</x:f>
      </x:c>
      <x:c r="H146" s="66" t="str">
        <x:f>IF(A146="","",'通知ルール'!F6)</x:f>
      </x:c>
      <x:c r="I146" s="66" t="str">
        <x:f>IF(A146="","",IF('台帳_記入例'!G41="対象外","対象外・別管理",IF('台帳_記入例'!G41&lt;&gt;"確定","保留・原本要確認",IF(NOT(AND('台帳_記入例'!$G$41="確定",'台帳_記入例'!$L$41="未判断")),"条件外・通知停止",IF(E146="","基準日要確認",IF(E146&lt;'使い方'!$B$3,"過去予定・未完了を点検",IF(E146='使い方'!$B$3,"本日対象","予定")))))))</x:f>
      </x:c>
      <x:c r="J146" s="66" t="str">
        <x:f>IF(A146="","",'台帳_記入例'!U41)</x:f>
      </x:c>
    </x:row>
    <x:row r="147" ht="37" customHeight="1">
      <x:c r="A147" s="66" t="str">
        <x:f>IF('台帳_記入例'!A41="","",'台帳_記入例'!A41)</x:f>
      </x:c>
      <x:c r="B147" s="66" t="str">
        <x:f>IF(A147="","",'通知ルール'!A7)</x:f>
      </x:c>
      <x:c r="C147" s="70" t="str">
        <x:f>IF(OR(A147="",'台帳_記入例'!G41&lt;&gt;"確定",'台帳_記入例'!I41=""),"",'台帳_記入例'!I41)</x:f>
      </x:c>
      <x:c r="D147" s="66" t="str">
        <x:f>IF(A147="","",'通知ルール'!C7)</x:f>
      </x:c>
      <x:c r="E147" s="70" t="str">
        <x:f>IF(OR(A147="",C147=""),"",C147-D147)</x:f>
      </x:c>
      <x:c r="F147" s="66" t="str">
        <x:f>IF(A147="","",'通知ルール'!D7)</x:f>
      </x:c>
      <x:c r="G147" s="66" t="str">
        <x:f>IF(A147="","",'台帳_記入例'!J41&amp;"／"&amp;'台帳_記入例'!K41&amp;"／部門責任者")</x:f>
      </x:c>
      <x:c r="H147" s="66" t="str">
        <x:f>IF(A147="","",'通知ルール'!F7)</x:f>
      </x:c>
      <x:c r="I147" s="66" t="str">
        <x:f>IF(A147="","",IF('台帳_記入例'!G41="対象外","対象外・別管理",IF('台帳_記入例'!G41&lt;&gt;"確定","保留・原本要確認",IF(NOT(AND('台帳_記入例'!$G$41="確定",'台帳_記入例'!$L$41="未判断")),"条件外・通知停止",IF(E147="","基準日要確認",IF(E147&lt;'使い方'!$B$3,"過去予定・未完了を点検",IF(E147='使い方'!$B$3,"本日対象","予定")))))))</x:f>
      </x:c>
      <x:c r="J147" s="66" t="str">
        <x:f>IF(A147="","",'台帳_記入例'!U41)</x:f>
      </x:c>
    </x:row>
    <x:row r="148" ht="37" customHeight="1">
      <x:c r="A148" s="66" t="str">
        <x:f>IF('台帳_記入例'!A41="","",'台帳_記入例'!A41)</x:f>
      </x:c>
      <x:c r="B148" s="66" t="str">
        <x:f>IF(A148="","",'通知ルール'!A8)</x:f>
      </x:c>
      <x:c r="C148" s="70" t="str">
        <x:f>IF(OR(A148="",'台帳_記入例'!G41&lt;&gt;"確定",'台帳_記入例'!F41=""),"",'台帳_記入例'!F41)</x:f>
      </x:c>
      <x:c r="D148" s="66" t="str">
        <x:f>IF(A148="","",'通知ルール'!C8)</x:f>
      </x:c>
      <x:c r="E148" s="70" t="str">
        <x:f>IF(OR(A148="",C148=""),"",C148-D148)</x:f>
      </x:c>
      <x:c r="F148" s="66" t="str">
        <x:f>IF(A148="","",'通知ルール'!D8)</x:f>
      </x:c>
      <x:c r="G148" s="66" t="str">
        <x:f>IF(A148="","",'台帳_記入例'!J41&amp;"／"&amp;'台帳_記入例'!K41)</x:f>
      </x:c>
      <x:c r="H148" s="66" t="str">
        <x:f>IF(A148="","",'通知ルール'!F8)</x:f>
      </x:c>
      <x:c r="I148" s="66" t="str">
        <x:f>IF(A148="","",IF('台帳_記入例'!G41="対象外","対象外・別管理",IF('台帳_記入例'!G41&lt;&gt;"確定","保留・原本要確認",IF(NOT(AND('台帳_記入例'!$G$41="確定",'台帳_記入例'!$U$41&lt;&gt;"今回連絡完了")),"条件外・通知停止",IF(E148="","基準日要確認",IF(E148&lt;'使い方'!$B$3,"過去予定・未完了を点検",IF(E148='使い方'!$B$3,"本日対象","予定")))))))</x:f>
      </x:c>
      <x:c r="J148" s="66" t="str">
        <x:f>IF(A148="","",'台帳_記入例'!U41)</x:f>
      </x:c>
    </x:row>
    <x:row r="149" ht="37" customHeight="1">
      <x:c r="A149" s="66" t="str">
        <x:f>IF('台帳_記入例'!A41="","",'台帳_記入例'!A41)</x:f>
      </x:c>
      <x:c r="B149" s="66" t="str">
        <x:f>IF(A149="","",'通知ルール'!A9)</x:f>
      </x:c>
      <x:c r="C149" s="70" t="str">
        <x:f>IF(OR(A149="",'台帳_記入例'!G41&lt;&gt;"確定",'台帳_記入例'!F41=""),"",'台帳_記入例'!F41)</x:f>
      </x:c>
      <x:c r="D149" s="66" t="str">
        <x:f>IF(A149="","",'通知ルール'!C9)</x:f>
      </x:c>
      <x:c r="E149" s="70" t="str">
        <x:f>IF(OR(A149="",C149=""),"",C149-D149)</x:f>
      </x:c>
      <x:c r="F149" s="66" t="str">
        <x:f>IF(A149="","",'通知ルール'!D9)</x:f>
      </x:c>
      <x:c r="G149" s="66" t="str">
        <x:f>IF(A149="","",'台帳_記入例'!J41&amp;"／"&amp;'台帳_記入例'!K41&amp;"／部門責任者")</x:f>
      </x:c>
      <x:c r="H149" s="66" t="str">
        <x:f>IF(A149="","",'通知ルール'!F9)</x:f>
      </x:c>
      <x:c r="I149" s="66" t="str">
        <x:f>IF(A149="","",IF('台帳_記入例'!G41="対象外","対象外・別管理",IF('台帳_記入例'!G41&lt;&gt;"確定","保留・原本要確認",IF(NOT(AND('台帳_記入例'!$G$41="確定",'台帳_記入例'!$U$41&lt;&gt;"今回連絡完了")),"条件外・通知停止",IF(E149="","基準日要確認",IF(E149&lt;'使い方'!$B$3,"過去予定・未完了を点検",IF(E149='使い方'!$B$3,"本日対象","予定")))))))</x:f>
      </x:c>
      <x:c r="J149" s="66" t="str">
        <x:f>IF(A149="","",'台帳_記入例'!U41)</x:f>
      </x:c>
    </x:row>
    <x:row r="150" ht="37" customHeight="1">
      <x:c r="A150" s="66" t="str">
        <x:f>IF('台帳_記入例'!A42="","",'台帳_記入例'!A42)</x:f>
      </x:c>
      <x:c r="B150" s="66" t="str">
        <x:f>IF(A150="","",'通知ルール'!A6)</x:f>
      </x:c>
      <x:c r="C150" s="70" t="str">
        <x:f>IF(OR(A150="",'台帳_記入例'!G42&lt;&gt;"確定",'台帳_記入例'!I42=""),"",'台帳_記入例'!I42)</x:f>
      </x:c>
      <x:c r="D150" s="66" t="str">
        <x:f>IF(A150="","",'通知ルール'!C6)</x:f>
      </x:c>
      <x:c r="E150" s="70" t="str">
        <x:f>IF(OR(A150="",C150=""),"",C150-D150)</x:f>
      </x:c>
      <x:c r="F150" s="66" t="str">
        <x:f>IF(A150="","",'通知ルール'!D6)</x:f>
      </x:c>
      <x:c r="G150" s="66" t="str">
        <x:f>IF(A150="","",'台帳_記入例'!J42&amp;"／"&amp;'台帳_記入例'!K42)</x:f>
      </x:c>
      <x:c r="H150" s="66" t="str">
        <x:f>IF(A150="","",'通知ルール'!F6)</x:f>
      </x:c>
      <x:c r="I150" s="66" t="str">
        <x:f>IF(A150="","",IF('台帳_記入例'!G42="対象外","対象外・別管理",IF('台帳_記入例'!G42&lt;&gt;"確定","保留・原本要確認",IF(NOT(AND('台帳_記入例'!$G$42="確定",'台帳_記入例'!$L$42="未判断")),"条件外・通知停止",IF(E150="","基準日要確認",IF(E150&lt;'使い方'!$B$3,"過去予定・未完了を点検",IF(E150='使い方'!$B$3,"本日対象","予定")))))))</x:f>
      </x:c>
      <x:c r="J150" s="66" t="str">
        <x:f>IF(A150="","",'台帳_記入例'!U42)</x:f>
      </x:c>
    </x:row>
    <x:row r="151" ht="37" customHeight="1">
      <x:c r="A151" s="66" t="str">
        <x:f>IF('台帳_記入例'!A42="","",'台帳_記入例'!A42)</x:f>
      </x:c>
      <x:c r="B151" s="66" t="str">
        <x:f>IF(A151="","",'通知ルール'!A7)</x:f>
      </x:c>
      <x:c r="C151" s="70" t="str">
        <x:f>IF(OR(A151="",'台帳_記入例'!G42&lt;&gt;"確定",'台帳_記入例'!I42=""),"",'台帳_記入例'!I42)</x:f>
      </x:c>
      <x:c r="D151" s="66" t="str">
        <x:f>IF(A151="","",'通知ルール'!C7)</x:f>
      </x:c>
      <x:c r="E151" s="70" t="str">
        <x:f>IF(OR(A151="",C151=""),"",C151-D151)</x:f>
      </x:c>
      <x:c r="F151" s="66" t="str">
        <x:f>IF(A151="","",'通知ルール'!D7)</x:f>
      </x:c>
      <x:c r="G151" s="66" t="str">
        <x:f>IF(A151="","",'台帳_記入例'!J42&amp;"／"&amp;'台帳_記入例'!K42&amp;"／部門責任者")</x:f>
      </x:c>
      <x:c r="H151" s="66" t="str">
        <x:f>IF(A151="","",'通知ルール'!F7)</x:f>
      </x:c>
      <x:c r="I151" s="66" t="str">
        <x:f>IF(A151="","",IF('台帳_記入例'!G42="対象外","対象外・別管理",IF('台帳_記入例'!G42&lt;&gt;"確定","保留・原本要確認",IF(NOT(AND('台帳_記入例'!$G$42="確定",'台帳_記入例'!$L$42="未判断")),"条件外・通知停止",IF(E151="","基準日要確認",IF(E151&lt;'使い方'!$B$3,"過去予定・未完了を点検",IF(E151='使い方'!$B$3,"本日対象","予定")))))))</x:f>
      </x:c>
      <x:c r="J151" s="66" t="str">
        <x:f>IF(A151="","",'台帳_記入例'!U42)</x:f>
      </x:c>
    </x:row>
    <x:row r="152" ht="37" customHeight="1">
      <x:c r="A152" s="66" t="str">
        <x:f>IF('台帳_記入例'!A42="","",'台帳_記入例'!A42)</x:f>
      </x:c>
      <x:c r="B152" s="66" t="str">
        <x:f>IF(A152="","",'通知ルール'!A8)</x:f>
      </x:c>
      <x:c r="C152" s="70" t="str">
        <x:f>IF(OR(A152="",'台帳_記入例'!G42&lt;&gt;"確定",'台帳_記入例'!F42=""),"",'台帳_記入例'!F42)</x:f>
      </x:c>
      <x:c r="D152" s="66" t="str">
        <x:f>IF(A152="","",'通知ルール'!C8)</x:f>
      </x:c>
      <x:c r="E152" s="70" t="str">
        <x:f>IF(OR(A152="",C152=""),"",C152-D152)</x:f>
      </x:c>
      <x:c r="F152" s="66" t="str">
        <x:f>IF(A152="","",'通知ルール'!D8)</x:f>
      </x:c>
      <x:c r="G152" s="66" t="str">
        <x:f>IF(A152="","",'台帳_記入例'!J42&amp;"／"&amp;'台帳_記入例'!K42)</x:f>
      </x:c>
      <x:c r="H152" s="66" t="str">
        <x:f>IF(A152="","",'通知ルール'!F8)</x:f>
      </x:c>
      <x:c r="I152" s="66" t="str">
        <x:f>IF(A152="","",IF('台帳_記入例'!G42="対象外","対象外・別管理",IF('台帳_記入例'!G42&lt;&gt;"確定","保留・原本要確認",IF(NOT(AND('台帳_記入例'!$G$42="確定",'台帳_記入例'!$U$42&lt;&gt;"今回連絡完了")),"条件外・通知停止",IF(E152="","基準日要確認",IF(E152&lt;'使い方'!$B$3,"過去予定・未完了を点検",IF(E152='使い方'!$B$3,"本日対象","予定")))))))</x:f>
      </x:c>
      <x:c r="J152" s="66" t="str">
        <x:f>IF(A152="","",'台帳_記入例'!U42)</x:f>
      </x:c>
    </x:row>
    <x:row r="153" ht="37" customHeight="1">
      <x:c r="A153" s="66" t="str">
        <x:f>IF('台帳_記入例'!A42="","",'台帳_記入例'!A42)</x:f>
      </x:c>
      <x:c r="B153" s="66" t="str">
        <x:f>IF(A153="","",'通知ルール'!A9)</x:f>
      </x:c>
      <x:c r="C153" s="70" t="str">
        <x:f>IF(OR(A153="",'台帳_記入例'!G42&lt;&gt;"確定",'台帳_記入例'!F42=""),"",'台帳_記入例'!F42)</x:f>
      </x:c>
      <x:c r="D153" s="66" t="str">
        <x:f>IF(A153="","",'通知ルール'!C9)</x:f>
      </x:c>
      <x:c r="E153" s="70" t="str">
        <x:f>IF(OR(A153="",C153=""),"",C153-D153)</x:f>
      </x:c>
      <x:c r="F153" s="66" t="str">
        <x:f>IF(A153="","",'通知ルール'!D9)</x:f>
      </x:c>
      <x:c r="G153" s="66" t="str">
        <x:f>IF(A153="","",'台帳_記入例'!J42&amp;"／"&amp;'台帳_記入例'!K42&amp;"／部門責任者")</x:f>
      </x:c>
      <x:c r="H153" s="66" t="str">
        <x:f>IF(A153="","",'通知ルール'!F9)</x:f>
      </x:c>
      <x:c r="I153" s="66" t="str">
        <x:f>IF(A153="","",IF('台帳_記入例'!G42="対象外","対象外・別管理",IF('台帳_記入例'!G42&lt;&gt;"確定","保留・原本要確認",IF(NOT(AND('台帳_記入例'!$G$42="確定",'台帳_記入例'!$U$42&lt;&gt;"今回連絡完了")),"条件外・通知停止",IF(E153="","基準日要確認",IF(E153&lt;'使い方'!$B$3,"過去予定・未完了を点検",IF(E153='使い方'!$B$3,"本日対象","予定")))))))</x:f>
      </x:c>
      <x:c r="J153" s="66" t="str">
        <x:f>IF(A153="","",'台帳_記入例'!U42)</x:f>
      </x:c>
    </x:row>
    <x:row r="154" ht="37" customHeight="1">
      <x:c r="A154" s="66" t="str">
        <x:f>IF('台帳_記入例'!A43="","",'台帳_記入例'!A43)</x:f>
      </x:c>
      <x:c r="B154" s="66" t="str">
        <x:f>IF(A154="","",'通知ルール'!A6)</x:f>
      </x:c>
      <x:c r="C154" s="70" t="str">
        <x:f>IF(OR(A154="",'台帳_記入例'!G43&lt;&gt;"確定",'台帳_記入例'!I43=""),"",'台帳_記入例'!I43)</x:f>
      </x:c>
      <x:c r="D154" s="66" t="str">
        <x:f>IF(A154="","",'通知ルール'!C6)</x:f>
      </x:c>
      <x:c r="E154" s="70" t="str">
        <x:f>IF(OR(A154="",C154=""),"",C154-D154)</x:f>
      </x:c>
      <x:c r="F154" s="66" t="str">
        <x:f>IF(A154="","",'通知ルール'!D6)</x:f>
      </x:c>
      <x:c r="G154" s="66" t="str">
        <x:f>IF(A154="","",'台帳_記入例'!J43&amp;"／"&amp;'台帳_記入例'!K43)</x:f>
      </x:c>
      <x:c r="H154" s="66" t="str">
        <x:f>IF(A154="","",'通知ルール'!F6)</x:f>
      </x:c>
      <x:c r="I154" s="66" t="str">
        <x:f>IF(A154="","",IF('台帳_記入例'!G43="対象外","対象外・別管理",IF('台帳_記入例'!G43&lt;&gt;"確定","保留・原本要確認",IF(NOT(AND('台帳_記入例'!$G$43="確定",'台帳_記入例'!$L$43="未判断")),"条件外・通知停止",IF(E154="","基準日要確認",IF(E154&lt;'使い方'!$B$3,"過去予定・未完了を点検",IF(E154='使い方'!$B$3,"本日対象","予定")))))))</x:f>
      </x:c>
      <x:c r="J154" s="66" t="str">
        <x:f>IF(A154="","",'台帳_記入例'!U43)</x:f>
      </x:c>
    </x:row>
    <x:row r="155" ht="37" customHeight="1">
      <x:c r="A155" s="66" t="str">
        <x:f>IF('台帳_記入例'!A43="","",'台帳_記入例'!A43)</x:f>
      </x:c>
      <x:c r="B155" s="66" t="str">
        <x:f>IF(A155="","",'通知ルール'!A7)</x:f>
      </x:c>
      <x:c r="C155" s="70" t="str">
        <x:f>IF(OR(A155="",'台帳_記入例'!G43&lt;&gt;"確定",'台帳_記入例'!I43=""),"",'台帳_記入例'!I43)</x:f>
      </x:c>
      <x:c r="D155" s="66" t="str">
        <x:f>IF(A155="","",'通知ルール'!C7)</x:f>
      </x:c>
      <x:c r="E155" s="70" t="str">
        <x:f>IF(OR(A155="",C155=""),"",C155-D155)</x:f>
      </x:c>
      <x:c r="F155" s="66" t="str">
        <x:f>IF(A155="","",'通知ルール'!D7)</x:f>
      </x:c>
      <x:c r="G155" s="66" t="str">
        <x:f>IF(A155="","",'台帳_記入例'!J43&amp;"／"&amp;'台帳_記入例'!K43&amp;"／部門責任者")</x:f>
      </x:c>
      <x:c r="H155" s="66" t="str">
        <x:f>IF(A155="","",'通知ルール'!F7)</x:f>
      </x:c>
      <x:c r="I155" s="66" t="str">
        <x:f>IF(A155="","",IF('台帳_記入例'!G43="対象外","対象外・別管理",IF('台帳_記入例'!G43&lt;&gt;"確定","保留・原本要確認",IF(NOT(AND('台帳_記入例'!$G$43="確定",'台帳_記入例'!$L$43="未判断")),"条件外・通知停止",IF(E155="","基準日要確認",IF(E155&lt;'使い方'!$B$3,"過去予定・未完了を点検",IF(E155='使い方'!$B$3,"本日対象","予定")))))))</x:f>
      </x:c>
      <x:c r="J155" s="66" t="str">
        <x:f>IF(A155="","",'台帳_記入例'!U43)</x:f>
      </x:c>
    </x:row>
    <x:row r="156" ht="37" customHeight="1">
      <x:c r="A156" s="66" t="str">
        <x:f>IF('台帳_記入例'!A43="","",'台帳_記入例'!A43)</x:f>
      </x:c>
      <x:c r="B156" s="66" t="str">
        <x:f>IF(A156="","",'通知ルール'!A8)</x:f>
      </x:c>
      <x:c r="C156" s="70" t="str">
        <x:f>IF(OR(A156="",'台帳_記入例'!G43&lt;&gt;"確定",'台帳_記入例'!F43=""),"",'台帳_記入例'!F43)</x:f>
      </x:c>
      <x:c r="D156" s="66" t="str">
        <x:f>IF(A156="","",'通知ルール'!C8)</x:f>
      </x:c>
      <x:c r="E156" s="70" t="str">
        <x:f>IF(OR(A156="",C156=""),"",C156-D156)</x:f>
      </x:c>
      <x:c r="F156" s="66" t="str">
        <x:f>IF(A156="","",'通知ルール'!D8)</x:f>
      </x:c>
      <x:c r="G156" s="66" t="str">
        <x:f>IF(A156="","",'台帳_記入例'!J43&amp;"／"&amp;'台帳_記入例'!K43)</x:f>
      </x:c>
      <x:c r="H156" s="66" t="str">
        <x:f>IF(A156="","",'通知ルール'!F8)</x:f>
      </x:c>
      <x:c r="I156" s="66" t="str">
        <x:f>IF(A156="","",IF('台帳_記入例'!G43="対象外","対象外・別管理",IF('台帳_記入例'!G43&lt;&gt;"確定","保留・原本要確認",IF(NOT(AND('台帳_記入例'!$G$43="確定",'台帳_記入例'!$U$43&lt;&gt;"今回連絡完了")),"条件外・通知停止",IF(E156="","基準日要確認",IF(E156&lt;'使い方'!$B$3,"過去予定・未完了を点検",IF(E156='使い方'!$B$3,"本日対象","予定")))))))</x:f>
      </x:c>
      <x:c r="J156" s="66" t="str">
        <x:f>IF(A156="","",'台帳_記入例'!U43)</x:f>
      </x:c>
    </x:row>
    <x:row r="157" ht="37" customHeight="1">
      <x:c r="A157" s="66" t="str">
        <x:f>IF('台帳_記入例'!A43="","",'台帳_記入例'!A43)</x:f>
      </x:c>
      <x:c r="B157" s="66" t="str">
        <x:f>IF(A157="","",'通知ルール'!A9)</x:f>
      </x:c>
      <x:c r="C157" s="70" t="str">
        <x:f>IF(OR(A157="",'台帳_記入例'!G43&lt;&gt;"確定",'台帳_記入例'!F43=""),"",'台帳_記入例'!F43)</x:f>
      </x:c>
      <x:c r="D157" s="66" t="str">
        <x:f>IF(A157="","",'通知ルール'!C9)</x:f>
      </x:c>
      <x:c r="E157" s="70" t="str">
        <x:f>IF(OR(A157="",C157=""),"",C157-D157)</x:f>
      </x:c>
      <x:c r="F157" s="66" t="str">
        <x:f>IF(A157="","",'通知ルール'!D9)</x:f>
      </x:c>
      <x:c r="G157" s="66" t="str">
        <x:f>IF(A157="","",'台帳_記入例'!J43&amp;"／"&amp;'台帳_記入例'!K43&amp;"／部門責任者")</x:f>
      </x:c>
      <x:c r="H157" s="66" t="str">
        <x:f>IF(A157="","",'通知ルール'!F9)</x:f>
      </x:c>
      <x:c r="I157" s="66" t="str">
        <x:f>IF(A157="","",IF('台帳_記入例'!G43="対象外","対象外・別管理",IF('台帳_記入例'!G43&lt;&gt;"確定","保留・原本要確認",IF(NOT(AND('台帳_記入例'!$G$43="確定",'台帳_記入例'!$U$43&lt;&gt;"今回連絡完了")),"条件外・通知停止",IF(E157="","基準日要確認",IF(E157&lt;'使い方'!$B$3,"過去予定・未完了を点検",IF(E157='使い方'!$B$3,"本日対象","予定")))))))</x:f>
      </x:c>
      <x:c r="J157" s="66" t="str">
        <x:f>IF(A157="","",'台帳_記入例'!U43)</x:f>
      </x:c>
    </x:row>
    <x:row r="158" ht="37" customHeight="1">
      <x:c r="A158" s="66" t="str">
        <x:f>IF('台帳_記入例'!A44="","",'台帳_記入例'!A44)</x:f>
      </x:c>
      <x:c r="B158" s="66" t="str">
        <x:f>IF(A158="","",'通知ルール'!A6)</x:f>
      </x:c>
      <x:c r="C158" s="70" t="str">
        <x:f>IF(OR(A158="",'台帳_記入例'!G44&lt;&gt;"確定",'台帳_記入例'!I44=""),"",'台帳_記入例'!I44)</x:f>
      </x:c>
      <x:c r="D158" s="66" t="str">
        <x:f>IF(A158="","",'通知ルール'!C6)</x:f>
      </x:c>
      <x:c r="E158" s="70" t="str">
        <x:f>IF(OR(A158="",C158=""),"",C158-D158)</x:f>
      </x:c>
      <x:c r="F158" s="66" t="str">
        <x:f>IF(A158="","",'通知ルール'!D6)</x:f>
      </x:c>
      <x:c r="G158" s="66" t="str">
        <x:f>IF(A158="","",'台帳_記入例'!J44&amp;"／"&amp;'台帳_記入例'!K44)</x:f>
      </x:c>
      <x:c r="H158" s="66" t="str">
        <x:f>IF(A158="","",'通知ルール'!F6)</x:f>
      </x:c>
      <x:c r="I158" s="66" t="str">
        <x:f>IF(A158="","",IF('台帳_記入例'!G44="対象外","対象外・別管理",IF('台帳_記入例'!G44&lt;&gt;"確定","保留・原本要確認",IF(NOT(AND('台帳_記入例'!$G$44="確定",'台帳_記入例'!$L$44="未判断")),"条件外・通知停止",IF(E158="","基準日要確認",IF(E158&lt;'使い方'!$B$3,"過去予定・未完了を点検",IF(E158='使い方'!$B$3,"本日対象","予定")))))))</x:f>
      </x:c>
      <x:c r="J158" s="66" t="str">
        <x:f>IF(A158="","",'台帳_記入例'!U44)</x:f>
      </x:c>
    </x:row>
    <x:row r="159" ht="37" customHeight="1">
      <x:c r="A159" s="66" t="str">
        <x:f>IF('台帳_記入例'!A44="","",'台帳_記入例'!A44)</x:f>
      </x:c>
      <x:c r="B159" s="66" t="str">
        <x:f>IF(A159="","",'通知ルール'!A7)</x:f>
      </x:c>
      <x:c r="C159" s="70" t="str">
        <x:f>IF(OR(A159="",'台帳_記入例'!G44&lt;&gt;"確定",'台帳_記入例'!I44=""),"",'台帳_記入例'!I44)</x:f>
      </x:c>
      <x:c r="D159" s="66" t="str">
        <x:f>IF(A159="","",'通知ルール'!C7)</x:f>
      </x:c>
      <x:c r="E159" s="70" t="str">
        <x:f>IF(OR(A159="",C159=""),"",C159-D159)</x:f>
      </x:c>
      <x:c r="F159" s="66" t="str">
        <x:f>IF(A159="","",'通知ルール'!D7)</x:f>
      </x:c>
      <x:c r="G159" s="66" t="str">
        <x:f>IF(A159="","",'台帳_記入例'!J44&amp;"／"&amp;'台帳_記入例'!K44&amp;"／部門責任者")</x:f>
      </x:c>
      <x:c r="H159" s="66" t="str">
        <x:f>IF(A159="","",'通知ルール'!F7)</x:f>
      </x:c>
      <x:c r="I159" s="66" t="str">
        <x:f>IF(A159="","",IF('台帳_記入例'!G44="対象外","対象外・別管理",IF('台帳_記入例'!G44&lt;&gt;"確定","保留・原本要確認",IF(NOT(AND('台帳_記入例'!$G$44="確定",'台帳_記入例'!$L$44="未判断")),"条件外・通知停止",IF(E159="","基準日要確認",IF(E159&lt;'使い方'!$B$3,"過去予定・未完了を点検",IF(E159='使い方'!$B$3,"本日対象","予定")))))))</x:f>
      </x:c>
      <x:c r="J159" s="66" t="str">
        <x:f>IF(A159="","",'台帳_記入例'!U44)</x:f>
      </x:c>
    </x:row>
    <x:row r="160" ht="37" customHeight="1">
      <x:c r="A160" s="66" t="str">
        <x:f>IF('台帳_記入例'!A44="","",'台帳_記入例'!A44)</x:f>
      </x:c>
      <x:c r="B160" s="66" t="str">
        <x:f>IF(A160="","",'通知ルール'!A8)</x:f>
      </x:c>
      <x:c r="C160" s="70" t="str">
        <x:f>IF(OR(A160="",'台帳_記入例'!G44&lt;&gt;"確定",'台帳_記入例'!F44=""),"",'台帳_記入例'!F44)</x:f>
      </x:c>
      <x:c r="D160" s="66" t="str">
        <x:f>IF(A160="","",'通知ルール'!C8)</x:f>
      </x:c>
      <x:c r="E160" s="70" t="str">
        <x:f>IF(OR(A160="",C160=""),"",C160-D160)</x:f>
      </x:c>
      <x:c r="F160" s="66" t="str">
        <x:f>IF(A160="","",'通知ルール'!D8)</x:f>
      </x:c>
      <x:c r="G160" s="66" t="str">
        <x:f>IF(A160="","",'台帳_記入例'!J44&amp;"／"&amp;'台帳_記入例'!K44)</x:f>
      </x:c>
      <x:c r="H160" s="66" t="str">
        <x:f>IF(A160="","",'通知ルール'!F8)</x:f>
      </x:c>
      <x:c r="I160" s="66" t="str">
        <x:f>IF(A160="","",IF('台帳_記入例'!G44="対象外","対象外・別管理",IF('台帳_記入例'!G44&lt;&gt;"確定","保留・原本要確認",IF(NOT(AND('台帳_記入例'!$G$44="確定",'台帳_記入例'!$U$44&lt;&gt;"今回連絡完了")),"条件外・通知停止",IF(E160="","基準日要確認",IF(E160&lt;'使い方'!$B$3,"過去予定・未完了を点検",IF(E160='使い方'!$B$3,"本日対象","予定")))))))</x:f>
      </x:c>
      <x:c r="J160" s="66" t="str">
        <x:f>IF(A160="","",'台帳_記入例'!U44)</x:f>
      </x:c>
    </x:row>
    <x:row r="161" ht="37" customHeight="1">
      <x:c r="A161" s="66" t="str">
        <x:f>IF('台帳_記入例'!A44="","",'台帳_記入例'!A44)</x:f>
      </x:c>
      <x:c r="B161" s="66" t="str">
        <x:f>IF(A161="","",'通知ルール'!A9)</x:f>
      </x:c>
      <x:c r="C161" s="70" t="str">
        <x:f>IF(OR(A161="",'台帳_記入例'!G44&lt;&gt;"確定",'台帳_記入例'!F44=""),"",'台帳_記入例'!F44)</x:f>
      </x:c>
      <x:c r="D161" s="66" t="str">
        <x:f>IF(A161="","",'通知ルール'!C9)</x:f>
      </x:c>
      <x:c r="E161" s="70" t="str">
        <x:f>IF(OR(A161="",C161=""),"",C161-D161)</x:f>
      </x:c>
      <x:c r="F161" s="66" t="str">
        <x:f>IF(A161="","",'通知ルール'!D9)</x:f>
      </x:c>
      <x:c r="G161" s="66" t="str">
        <x:f>IF(A161="","",'台帳_記入例'!J44&amp;"／"&amp;'台帳_記入例'!K44&amp;"／部門責任者")</x:f>
      </x:c>
      <x:c r="H161" s="66" t="str">
        <x:f>IF(A161="","",'通知ルール'!F9)</x:f>
      </x:c>
      <x:c r="I161" s="66" t="str">
        <x:f>IF(A161="","",IF('台帳_記入例'!G44="対象外","対象外・別管理",IF('台帳_記入例'!G44&lt;&gt;"確定","保留・原本要確認",IF(NOT(AND('台帳_記入例'!$G$44="確定",'台帳_記入例'!$U$44&lt;&gt;"今回連絡完了")),"条件外・通知停止",IF(E161="","基準日要確認",IF(E161&lt;'使い方'!$B$3,"過去予定・未完了を点検",IF(E161='使い方'!$B$3,"本日対象","予定")))))))</x:f>
      </x:c>
      <x:c r="J161" s="66" t="str">
        <x:f>IF(A161="","",'台帳_記入例'!U44)</x:f>
      </x:c>
    </x:row>
    <x:row r="162" ht="37" customHeight="1">
      <x:c r="A162" s="66" t="str">
        <x:f>IF('台帳_記入例'!A45="","",'台帳_記入例'!A45)</x:f>
      </x:c>
      <x:c r="B162" s="66" t="str">
        <x:f>IF(A162="","",'通知ルール'!A6)</x:f>
      </x:c>
      <x:c r="C162" s="70" t="str">
        <x:f>IF(OR(A162="",'台帳_記入例'!G45&lt;&gt;"確定",'台帳_記入例'!I45=""),"",'台帳_記入例'!I45)</x:f>
      </x:c>
      <x:c r="D162" s="66" t="str">
        <x:f>IF(A162="","",'通知ルール'!C6)</x:f>
      </x:c>
      <x:c r="E162" s="70" t="str">
        <x:f>IF(OR(A162="",C162=""),"",C162-D162)</x:f>
      </x:c>
      <x:c r="F162" s="66" t="str">
        <x:f>IF(A162="","",'通知ルール'!D6)</x:f>
      </x:c>
      <x:c r="G162" s="66" t="str">
        <x:f>IF(A162="","",'台帳_記入例'!J45&amp;"／"&amp;'台帳_記入例'!K45)</x:f>
      </x:c>
      <x:c r="H162" s="66" t="str">
        <x:f>IF(A162="","",'通知ルール'!F6)</x:f>
      </x:c>
      <x:c r="I162" s="66" t="str">
        <x:f>IF(A162="","",IF('台帳_記入例'!G45="対象外","対象外・別管理",IF('台帳_記入例'!G45&lt;&gt;"確定","保留・原本要確認",IF(NOT(AND('台帳_記入例'!$G$45="確定",'台帳_記入例'!$L$45="未判断")),"条件外・通知停止",IF(E162="","基準日要確認",IF(E162&lt;'使い方'!$B$3,"過去予定・未完了を点検",IF(E162='使い方'!$B$3,"本日対象","予定")))))))</x:f>
      </x:c>
      <x:c r="J162" s="66" t="str">
        <x:f>IF(A162="","",'台帳_記入例'!U45)</x:f>
      </x:c>
    </x:row>
    <x:row r="163" ht="37" customHeight="1">
      <x:c r="A163" s="66" t="str">
        <x:f>IF('台帳_記入例'!A45="","",'台帳_記入例'!A45)</x:f>
      </x:c>
      <x:c r="B163" s="66" t="str">
        <x:f>IF(A163="","",'通知ルール'!A7)</x:f>
      </x:c>
      <x:c r="C163" s="70" t="str">
        <x:f>IF(OR(A163="",'台帳_記入例'!G45&lt;&gt;"確定",'台帳_記入例'!I45=""),"",'台帳_記入例'!I45)</x:f>
      </x:c>
      <x:c r="D163" s="66" t="str">
        <x:f>IF(A163="","",'通知ルール'!C7)</x:f>
      </x:c>
      <x:c r="E163" s="70" t="str">
        <x:f>IF(OR(A163="",C163=""),"",C163-D163)</x:f>
      </x:c>
      <x:c r="F163" s="66" t="str">
        <x:f>IF(A163="","",'通知ルール'!D7)</x:f>
      </x:c>
      <x:c r="G163" s="66" t="str">
        <x:f>IF(A163="","",'台帳_記入例'!J45&amp;"／"&amp;'台帳_記入例'!K45&amp;"／部門責任者")</x:f>
      </x:c>
      <x:c r="H163" s="66" t="str">
        <x:f>IF(A163="","",'通知ルール'!F7)</x:f>
      </x:c>
      <x:c r="I163" s="66" t="str">
        <x:f>IF(A163="","",IF('台帳_記入例'!G45="対象外","対象外・別管理",IF('台帳_記入例'!G45&lt;&gt;"確定","保留・原本要確認",IF(NOT(AND('台帳_記入例'!$G$45="確定",'台帳_記入例'!$L$45="未判断")),"条件外・通知停止",IF(E163="","基準日要確認",IF(E163&lt;'使い方'!$B$3,"過去予定・未完了を点検",IF(E163='使い方'!$B$3,"本日対象","予定")))))))</x:f>
      </x:c>
      <x:c r="J163" s="66" t="str">
        <x:f>IF(A163="","",'台帳_記入例'!U45)</x:f>
      </x:c>
    </x:row>
    <x:row r="164" ht="37" customHeight="1">
      <x:c r="A164" s="66" t="str">
        <x:f>IF('台帳_記入例'!A45="","",'台帳_記入例'!A45)</x:f>
      </x:c>
      <x:c r="B164" s="66" t="str">
        <x:f>IF(A164="","",'通知ルール'!A8)</x:f>
      </x:c>
      <x:c r="C164" s="70" t="str">
        <x:f>IF(OR(A164="",'台帳_記入例'!G45&lt;&gt;"確定",'台帳_記入例'!F45=""),"",'台帳_記入例'!F45)</x:f>
      </x:c>
      <x:c r="D164" s="66" t="str">
        <x:f>IF(A164="","",'通知ルール'!C8)</x:f>
      </x:c>
      <x:c r="E164" s="70" t="str">
        <x:f>IF(OR(A164="",C164=""),"",C164-D164)</x:f>
      </x:c>
      <x:c r="F164" s="66" t="str">
        <x:f>IF(A164="","",'通知ルール'!D8)</x:f>
      </x:c>
      <x:c r="G164" s="66" t="str">
        <x:f>IF(A164="","",'台帳_記入例'!J45&amp;"／"&amp;'台帳_記入例'!K45)</x:f>
      </x:c>
      <x:c r="H164" s="66" t="str">
        <x:f>IF(A164="","",'通知ルール'!F8)</x:f>
      </x:c>
      <x:c r="I164" s="66" t="str">
        <x:f>IF(A164="","",IF('台帳_記入例'!G45="対象外","対象外・別管理",IF('台帳_記入例'!G45&lt;&gt;"確定","保留・原本要確認",IF(NOT(AND('台帳_記入例'!$G$45="確定",'台帳_記入例'!$U$45&lt;&gt;"今回連絡完了")),"条件外・通知停止",IF(E164="","基準日要確認",IF(E164&lt;'使い方'!$B$3,"過去予定・未完了を点検",IF(E164='使い方'!$B$3,"本日対象","予定")))))))</x:f>
      </x:c>
      <x:c r="J164" s="66" t="str">
        <x:f>IF(A164="","",'台帳_記入例'!U45)</x:f>
      </x:c>
    </x:row>
    <x:row r="165" ht="37" customHeight="1">
      <x:c r="A165" s="66" t="str">
        <x:f>IF('台帳_記入例'!A45="","",'台帳_記入例'!A45)</x:f>
      </x:c>
      <x:c r="B165" s="66" t="str">
        <x:f>IF(A165="","",'通知ルール'!A9)</x:f>
      </x:c>
      <x:c r="C165" s="70" t="str">
        <x:f>IF(OR(A165="",'台帳_記入例'!G45&lt;&gt;"確定",'台帳_記入例'!F45=""),"",'台帳_記入例'!F45)</x:f>
      </x:c>
      <x:c r="D165" s="66" t="str">
        <x:f>IF(A165="","",'通知ルール'!C9)</x:f>
      </x:c>
      <x:c r="E165" s="70" t="str">
        <x:f>IF(OR(A165="",C165=""),"",C165-D165)</x:f>
      </x:c>
      <x:c r="F165" s="66" t="str">
        <x:f>IF(A165="","",'通知ルール'!D9)</x:f>
      </x:c>
      <x:c r="G165" s="66" t="str">
        <x:f>IF(A165="","",'台帳_記入例'!J45&amp;"／"&amp;'台帳_記入例'!K45&amp;"／部門責任者")</x:f>
      </x:c>
      <x:c r="H165" s="66" t="str">
        <x:f>IF(A165="","",'通知ルール'!F9)</x:f>
      </x:c>
      <x:c r="I165" s="66" t="str">
        <x:f>IF(A165="","",IF('台帳_記入例'!G45="対象外","対象外・別管理",IF('台帳_記入例'!G45&lt;&gt;"確定","保留・原本要確認",IF(NOT(AND('台帳_記入例'!$G$45="確定",'台帳_記入例'!$U$45&lt;&gt;"今回連絡完了")),"条件外・通知停止",IF(E165="","基準日要確認",IF(E165&lt;'使い方'!$B$3,"過去予定・未完了を点検",IF(E165='使い方'!$B$3,"本日対象","予定")))))))</x:f>
      </x:c>
      <x:c r="J165" s="66" t="str">
        <x:f>IF(A165="","",'台帳_記入例'!U45)</x:f>
      </x:c>
    </x:row>
    <x:row r="166" ht="37" customHeight="1">
      <x:c r="A166" s="66" t="str">
        <x:f>IF('台帳_記入例'!A46="","",'台帳_記入例'!A46)</x:f>
      </x:c>
      <x:c r="B166" s="66" t="str">
        <x:f>IF(A166="","",'通知ルール'!A6)</x:f>
      </x:c>
      <x:c r="C166" s="70" t="str">
        <x:f>IF(OR(A166="",'台帳_記入例'!G46&lt;&gt;"確定",'台帳_記入例'!I46=""),"",'台帳_記入例'!I46)</x:f>
      </x:c>
      <x:c r="D166" s="66" t="str">
        <x:f>IF(A166="","",'通知ルール'!C6)</x:f>
      </x:c>
      <x:c r="E166" s="70" t="str">
        <x:f>IF(OR(A166="",C166=""),"",C166-D166)</x:f>
      </x:c>
      <x:c r="F166" s="66" t="str">
        <x:f>IF(A166="","",'通知ルール'!D6)</x:f>
      </x:c>
      <x:c r="G166" s="66" t="str">
        <x:f>IF(A166="","",'台帳_記入例'!J46&amp;"／"&amp;'台帳_記入例'!K46)</x:f>
      </x:c>
      <x:c r="H166" s="66" t="str">
        <x:f>IF(A166="","",'通知ルール'!F6)</x:f>
      </x:c>
      <x:c r="I166" s="66" t="str">
        <x:f>IF(A166="","",IF('台帳_記入例'!G46="対象外","対象外・別管理",IF('台帳_記入例'!G46&lt;&gt;"確定","保留・原本要確認",IF(NOT(AND('台帳_記入例'!$G$46="確定",'台帳_記入例'!$L$46="未判断")),"条件外・通知停止",IF(E166="","基準日要確認",IF(E166&lt;'使い方'!$B$3,"過去予定・未完了を点検",IF(E166='使い方'!$B$3,"本日対象","予定")))))))</x:f>
      </x:c>
      <x:c r="J166" s="66" t="str">
        <x:f>IF(A166="","",'台帳_記入例'!U46)</x:f>
      </x:c>
    </x:row>
    <x:row r="167" ht="37" customHeight="1">
      <x:c r="A167" s="66" t="str">
        <x:f>IF('台帳_記入例'!A46="","",'台帳_記入例'!A46)</x:f>
      </x:c>
      <x:c r="B167" s="66" t="str">
        <x:f>IF(A167="","",'通知ルール'!A7)</x:f>
      </x:c>
      <x:c r="C167" s="70" t="str">
        <x:f>IF(OR(A167="",'台帳_記入例'!G46&lt;&gt;"確定",'台帳_記入例'!I46=""),"",'台帳_記入例'!I46)</x:f>
      </x:c>
      <x:c r="D167" s="66" t="str">
        <x:f>IF(A167="","",'通知ルール'!C7)</x:f>
      </x:c>
      <x:c r="E167" s="70" t="str">
        <x:f>IF(OR(A167="",C167=""),"",C167-D167)</x:f>
      </x:c>
      <x:c r="F167" s="66" t="str">
        <x:f>IF(A167="","",'通知ルール'!D7)</x:f>
      </x:c>
      <x:c r="G167" s="66" t="str">
        <x:f>IF(A167="","",'台帳_記入例'!J46&amp;"／"&amp;'台帳_記入例'!K46&amp;"／部門責任者")</x:f>
      </x:c>
      <x:c r="H167" s="66" t="str">
        <x:f>IF(A167="","",'通知ルール'!F7)</x:f>
      </x:c>
      <x:c r="I167" s="66" t="str">
        <x:f>IF(A167="","",IF('台帳_記入例'!G46="対象外","対象外・別管理",IF('台帳_記入例'!G46&lt;&gt;"確定","保留・原本要確認",IF(NOT(AND('台帳_記入例'!$G$46="確定",'台帳_記入例'!$L$46="未判断")),"条件外・通知停止",IF(E167="","基準日要確認",IF(E167&lt;'使い方'!$B$3,"過去予定・未完了を点検",IF(E167='使い方'!$B$3,"本日対象","予定")))))))</x:f>
      </x:c>
      <x:c r="J167" s="66" t="str">
        <x:f>IF(A167="","",'台帳_記入例'!U46)</x:f>
      </x:c>
    </x:row>
    <x:row r="168" ht="37" customHeight="1">
      <x:c r="A168" s="66" t="str">
        <x:f>IF('台帳_記入例'!A46="","",'台帳_記入例'!A46)</x:f>
      </x:c>
      <x:c r="B168" s="66" t="str">
        <x:f>IF(A168="","",'通知ルール'!A8)</x:f>
      </x:c>
      <x:c r="C168" s="70" t="str">
        <x:f>IF(OR(A168="",'台帳_記入例'!G46&lt;&gt;"確定",'台帳_記入例'!F46=""),"",'台帳_記入例'!F46)</x:f>
      </x:c>
      <x:c r="D168" s="66" t="str">
        <x:f>IF(A168="","",'通知ルール'!C8)</x:f>
      </x:c>
      <x:c r="E168" s="70" t="str">
        <x:f>IF(OR(A168="",C168=""),"",C168-D168)</x:f>
      </x:c>
      <x:c r="F168" s="66" t="str">
        <x:f>IF(A168="","",'通知ルール'!D8)</x:f>
      </x:c>
      <x:c r="G168" s="66" t="str">
        <x:f>IF(A168="","",'台帳_記入例'!J46&amp;"／"&amp;'台帳_記入例'!K46)</x:f>
      </x:c>
      <x:c r="H168" s="66" t="str">
        <x:f>IF(A168="","",'通知ルール'!F8)</x:f>
      </x:c>
      <x:c r="I168" s="66" t="str">
        <x:f>IF(A168="","",IF('台帳_記入例'!G46="対象外","対象外・別管理",IF('台帳_記入例'!G46&lt;&gt;"確定","保留・原本要確認",IF(NOT(AND('台帳_記入例'!$G$46="確定",'台帳_記入例'!$U$46&lt;&gt;"今回連絡完了")),"条件外・通知停止",IF(E168="","基準日要確認",IF(E168&lt;'使い方'!$B$3,"過去予定・未完了を点検",IF(E168='使い方'!$B$3,"本日対象","予定")))))))</x:f>
      </x:c>
      <x:c r="J168" s="66" t="str">
        <x:f>IF(A168="","",'台帳_記入例'!U46)</x:f>
      </x:c>
    </x:row>
    <x:row r="169" ht="37" customHeight="1">
      <x:c r="A169" s="66" t="str">
        <x:f>IF('台帳_記入例'!A46="","",'台帳_記入例'!A46)</x:f>
      </x:c>
      <x:c r="B169" s="66" t="str">
        <x:f>IF(A169="","",'通知ルール'!A9)</x:f>
      </x:c>
      <x:c r="C169" s="70" t="str">
        <x:f>IF(OR(A169="",'台帳_記入例'!G46&lt;&gt;"確定",'台帳_記入例'!F46=""),"",'台帳_記入例'!F46)</x:f>
      </x:c>
      <x:c r="D169" s="66" t="str">
        <x:f>IF(A169="","",'通知ルール'!C9)</x:f>
      </x:c>
      <x:c r="E169" s="70" t="str">
        <x:f>IF(OR(A169="",C169=""),"",C169-D169)</x:f>
      </x:c>
      <x:c r="F169" s="66" t="str">
        <x:f>IF(A169="","",'通知ルール'!D9)</x:f>
      </x:c>
      <x:c r="G169" s="66" t="str">
        <x:f>IF(A169="","",'台帳_記入例'!J46&amp;"／"&amp;'台帳_記入例'!K46&amp;"／部門責任者")</x:f>
      </x:c>
      <x:c r="H169" s="66" t="str">
        <x:f>IF(A169="","",'通知ルール'!F9)</x:f>
      </x:c>
      <x:c r="I169" s="66" t="str">
        <x:f>IF(A169="","",IF('台帳_記入例'!G46="対象外","対象外・別管理",IF('台帳_記入例'!G46&lt;&gt;"確定","保留・原本要確認",IF(NOT(AND('台帳_記入例'!$G$46="確定",'台帳_記入例'!$U$46&lt;&gt;"今回連絡完了")),"条件外・通知停止",IF(E169="","基準日要確認",IF(E169&lt;'使い方'!$B$3,"過去予定・未完了を点検",IF(E169='使い方'!$B$3,"本日対象","予定")))))))</x:f>
      </x:c>
      <x:c r="J169" s="66" t="str">
        <x:f>IF(A169="","",'台帳_記入例'!U46)</x:f>
      </x:c>
    </x:row>
    <x:row r="170" ht="37" customHeight="1">
      <x:c r="A170" s="66" t="str">
        <x:f>IF('台帳_記入例'!A47="","",'台帳_記入例'!A47)</x:f>
      </x:c>
      <x:c r="B170" s="66" t="str">
        <x:f>IF(A170="","",'通知ルール'!A6)</x:f>
      </x:c>
      <x:c r="C170" s="70" t="str">
        <x:f>IF(OR(A170="",'台帳_記入例'!G47&lt;&gt;"確定",'台帳_記入例'!I47=""),"",'台帳_記入例'!I47)</x:f>
      </x:c>
      <x:c r="D170" s="66" t="str">
        <x:f>IF(A170="","",'通知ルール'!C6)</x:f>
      </x:c>
      <x:c r="E170" s="70" t="str">
        <x:f>IF(OR(A170="",C170=""),"",C170-D170)</x:f>
      </x:c>
      <x:c r="F170" s="66" t="str">
        <x:f>IF(A170="","",'通知ルール'!D6)</x:f>
      </x:c>
      <x:c r="G170" s="66" t="str">
        <x:f>IF(A170="","",'台帳_記入例'!J47&amp;"／"&amp;'台帳_記入例'!K47)</x:f>
      </x:c>
      <x:c r="H170" s="66" t="str">
        <x:f>IF(A170="","",'通知ルール'!F6)</x:f>
      </x:c>
      <x:c r="I170" s="66" t="str">
        <x:f>IF(A170="","",IF('台帳_記入例'!G47="対象外","対象外・別管理",IF('台帳_記入例'!G47&lt;&gt;"確定","保留・原本要確認",IF(NOT(AND('台帳_記入例'!$G$47="確定",'台帳_記入例'!$L$47="未判断")),"条件外・通知停止",IF(E170="","基準日要確認",IF(E170&lt;'使い方'!$B$3,"過去予定・未完了を点検",IF(E170='使い方'!$B$3,"本日対象","予定")))))))</x:f>
      </x:c>
      <x:c r="J170" s="66" t="str">
        <x:f>IF(A170="","",'台帳_記入例'!U47)</x:f>
      </x:c>
    </x:row>
    <x:row r="171" ht="37" customHeight="1">
      <x:c r="A171" s="66" t="str">
        <x:f>IF('台帳_記入例'!A47="","",'台帳_記入例'!A47)</x:f>
      </x:c>
      <x:c r="B171" s="66" t="str">
        <x:f>IF(A171="","",'通知ルール'!A7)</x:f>
      </x:c>
      <x:c r="C171" s="70" t="str">
        <x:f>IF(OR(A171="",'台帳_記入例'!G47&lt;&gt;"確定",'台帳_記入例'!I47=""),"",'台帳_記入例'!I47)</x:f>
      </x:c>
      <x:c r="D171" s="66" t="str">
        <x:f>IF(A171="","",'通知ルール'!C7)</x:f>
      </x:c>
      <x:c r="E171" s="70" t="str">
        <x:f>IF(OR(A171="",C171=""),"",C171-D171)</x:f>
      </x:c>
      <x:c r="F171" s="66" t="str">
        <x:f>IF(A171="","",'通知ルール'!D7)</x:f>
      </x:c>
      <x:c r="G171" s="66" t="str">
        <x:f>IF(A171="","",'台帳_記入例'!J47&amp;"／"&amp;'台帳_記入例'!K47&amp;"／部門責任者")</x:f>
      </x:c>
      <x:c r="H171" s="66" t="str">
        <x:f>IF(A171="","",'通知ルール'!F7)</x:f>
      </x:c>
      <x:c r="I171" s="66" t="str">
        <x:f>IF(A171="","",IF('台帳_記入例'!G47="対象外","対象外・別管理",IF('台帳_記入例'!G47&lt;&gt;"確定","保留・原本要確認",IF(NOT(AND('台帳_記入例'!$G$47="確定",'台帳_記入例'!$L$47="未判断")),"条件外・通知停止",IF(E171="","基準日要確認",IF(E171&lt;'使い方'!$B$3,"過去予定・未完了を点検",IF(E171='使い方'!$B$3,"本日対象","予定")))))))</x:f>
      </x:c>
      <x:c r="J171" s="66" t="str">
        <x:f>IF(A171="","",'台帳_記入例'!U47)</x:f>
      </x:c>
    </x:row>
    <x:row r="172" ht="37" customHeight="1">
      <x:c r="A172" s="66" t="str">
        <x:f>IF('台帳_記入例'!A47="","",'台帳_記入例'!A47)</x:f>
      </x:c>
      <x:c r="B172" s="66" t="str">
        <x:f>IF(A172="","",'通知ルール'!A8)</x:f>
      </x:c>
      <x:c r="C172" s="70" t="str">
        <x:f>IF(OR(A172="",'台帳_記入例'!G47&lt;&gt;"確定",'台帳_記入例'!F47=""),"",'台帳_記入例'!F47)</x:f>
      </x:c>
      <x:c r="D172" s="66" t="str">
        <x:f>IF(A172="","",'通知ルール'!C8)</x:f>
      </x:c>
      <x:c r="E172" s="70" t="str">
        <x:f>IF(OR(A172="",C172=""),"",C172-D172)</x:f>
      </x:c>
      <x:c r="F172" s="66" t="str">
        <x:f>IF(A172="","",'通知ルール'!D8)</x:f>
      </x:c>
      <x:c r="G172" s="66" t="str">
        <x:f>IF(A172="","",'台帳_記入例'!J47&amp;"／"&amp;'台帳_記入例'!K47)</x:f>
      </x:c>
      <x:c r="H172" s="66" t="str">
        <x:f>IF(A172="","",'通知ルール'!F8)</x:f>
      </x:c>
      <x:c r="I172" s="66" t="str">
        <x:f>IF(A172="","",IF('台帳_記入例'!G47="対象外","対象外・別管理",IF('台帳_記入例'!G47&lt;&gt;"確定","保留・原本要確認",IF(NOT(AND('台帳_記入例'!$G$47="確定",'台帳_記入例'!$U$47&lt;&gt;"今回連絡完了")),"条件外・通知停止",IF(E172="","基準日要確認",IF(E172&lt;'使い方'!$B$3,"過去予定・未完了を点検",IF(E172='使い方'!$B$3,"本日対象","予定")))))))</x:f>
      </x:c>
      <x:c r="J172" s="66" t="str">
        <x:f>IF(A172="","",'台帳_記入例'!U47)</x:f>
      </x:c>
    </x:row>
    <x:row r="173" ht="37" customHeight="1">
      <x:c r="A173" s="66" t="str">
        <x:f>IF('台帳_記入例'!A47="","",'台帳_記入例'!A47)</x:f>
      </x:c>
      <x:c r="B173" s="66" t="str">
        <x:f>IF(A173="","",'通知ルール'!A9)</x:f>
      </x:c>
      <x:c r="C173" s="70" t="str">
        <x:f>IF(OR(A173="",'台帳_記入例'!G47&lt;&gt;"確定",'台帳_記入例'!F47=""),"",'台帳_記入例'!F47)</x:f>
      </x:c>
      <x:c r="D173" s="66" t="str">
        <x:f>IF(A173="","",'通知ルール'!C9)</x:f>
      </x:c>
      <x:c r="E173" s="70" t="str">
        <x:f>IF(OR(A173="",C173=""),"",C173-D173)</x:f>
      </x:c>
      <x:c r="F173" s="66" t="str">
        <x:f>IF(A173="","",'通知ルール'!D9)</x:f>
      </x:c>
      <x:c r="G173" s="66" t="str">
        <x:f>IF(A173="","",'台帳_記入例'!J47&amp;"／"&amp;'台帳_記入例'!K47&amp;"／部門責任者")</x:f>
      </x:c>
      <x:c r="H173" s="66" t="str">
        <x:f>IF(A173="","",'通知ルール'!F9)</x:f>
      </x:c>
      <x:c r="I173" s="66" t="str">
        <x:f>IF(A173="","",IF('台帳_記入例'!G47="対象外","対象外・別管理",IF('台帳_記入例'!G47&lt;&gt;"確定","保留・原本要確認",IF(NOT(AND('台帳_記入例'!$G$47="確定",'台帳_記入例'!$U$47&lt;&gt;"今回連絡完了")),"条件外・通知停止",IF(E173="","基準日要確認",IF(E173&lt;'使い方'!$B$3,"過去予定・未完了を点検",IF(E173='使い方'!$B$3,"本日対象","予定")))))))</x:f>
      </x:c>
      <x:c r="J173" s="66" t="str">
        <x:f>IF(A173="","",'台帳_記入例'!U47)</x:f>
      </x:c>
    </x:row>
    <x:row r="174" ht="37" customHeight="1">
      <x:c r="A174" s="66" t="str">
        <x:f>IF('台帳_記入例'!A48="","",'台帳_記入例'!A48)</x:f>
      </x:c>
      <x:c r="B174" s="66" t="str">
        <x:f>IF(A174="","",'通知ルール'!A6)</x:f>
      </x:c>
      <x:c r="C174" s="70" t="str">
        <x:f>IF(OR(A174="",'台帳_記入例'!G48&lt;&gt;"確定",'台帳_記入例'!I48=""),"",'台帳_記入例'!I48)</x:f>
      </x:c>
      <x:c r="D174" s="66" t="str">
        <x:f>IF(A174="","",'通知ルール'!C6)</x:f>
      </x:c>
      <x:c r="E174" s="70" t="str">
        <x:f>IF(OR(A174="",C174=""),"",C174-D174)</x:f>
      </x:c>
      <x:c r="F174" s="66" t="str">
        <x:f>IF(A174="","",'通知ルール'!D6)</x:f>
      </x:c>
      <x:c r="G174" s="66" t="str">
        <x:f>IF(A174="","",'台帳_記入例'!J48&amp;"／"&amp;'台帳_記入例'!K48)</x:f>
      </x:c>
      <x:c r="H174" s="66" t="str">
        <x:f>IF(A174="","",'通知ルール'!F6)</x:f>
      </x:c>
      <x:c r="I174" s="66" t="str">
        <x:f>IF(A174="","",IF('台帳_記入例'!G48="対象外","対象外・別管理",IF('台帳_記入例'!G48&lt;&gt;"確定","保留・原本要確認",IF(NOT(AND('台帳_記入例'!$G$48="確定",'台帳_記入例'!$L$48="未判断")),"条件外・通知停止",IF(E174="","基準日要確認",IF(E174&lt;'使い方'!$B$3,"過去予定・未完了を点検",IF(E174='使い方'!$B$3,"本日対象","予定")))))))</x:f>
      </x:c>
      <x:c r="J174" s="66" t="str">
        <x:f>IF(A174="","",'台帳_記入例'!U48)</x:f>
      </x:c>
    </x:row>
    <x:row r="175" ht="37" customHeight="1">
      <x:c r="A175" s="66" t="str">
        <x:f>IF('台帳_記入例'!A48="","",'台帳_記入例'!A48)</x:f>
      </x:c>
      <x:c r="B175" s="66" t="str">
        <x:f>IF(A175="","",'通知ルール'!A7)</x:f>
      </x:c>
      <x:c r="C175" s="70" t="str">
        <x:f>IF(OR(A175="",'台帳_記入例'!G48&lt;&gt;"確定",'台帳_記入例'!I48=""),"",'台帳_記入例'!I48)</x:f>
      </x:c>
      <x:c r="D175" s="66" t="str">
        <x:f>IF(A175="","",'通知ルール'!C7)</x:f>
      </x:c>
      <x:c r="E175" s="70" t="str">
        <x:f>IF(OR(A175="",C175=""),"",C175-D175)</x:f>
      </x:c>
      <x:c r="F175" s="66" t="str">
        <x:f>IF(A175="","",'通知ルール'!D7)</x:f>
      </x:c>
      <x:c r="G175" s="66" t="str">
        <x:f>IF(A175="","",'台帳_記入例'!J48&amp;"／"&amp;'台帳_記入例'!K48&amp;"／部門責任者")</x:f>
      </x:c>
      <x:c r="H175" s="66" t="str">
        <x:f>IF(A175="","",'通知ルール'!F7)</x:f>
      </x:c>
      <x:c r="I175" s="66" t="str">
        <x:f>IF(A175="","",IF('台帳_記入例'!G48="対象外","対象外・別管理",IF('台帳_記入例'!G48&lt;&gt;"確定","保留・原本要確認",IF(NOT(AND('台帳_記入例'!$G$48="確定",'台帳_記入例'!$L$48="未判断")),"条件外・通知停止",IF(E175="","基準日要確認",IF(E175&lt;'使い方'!$B$3,"過去予定・未完了を点検",IF(E175='使い方'!$B$3,"本日対象","予定")))))))</x:f>
      </x:c>
      <x:c r="J175" s="66" t="str">
        <x:f>IF(A175="","",'台帳_記入例'!U48)</x:f>
      </x:c>
    </x:row>
    <x:row r="176" ht="37" customHeight="1">
      <x:c r="A176" s="66" t="str">
        <x:f>IF('台帳_記入例'!A48="","",'台帳_記入例'!A48)</x:f>
      </x:c>
      <x:c r="B176" s="66" t="str">
        <x:f>IF(A176="","",'通知ルール'!A8)</x:f>
      </x:c>
      <x:c r="C176" s="70" t="str">
        <x:f>IF(OR(A176="",'台帳_記入例'!G48&lt;&gt;"確定",'台帳_記入例'!F48=""),"",'台帳_記入例'!F48)</x:f>
      </x:c>
      <x:c r="D176" s="66" t="str">
        <x:f>IF(A176="","",'通知ルール'!C8)</x:f>
      </x:c>
      <x:c r="E176" s="70" t="str">
        <x:f>IF(OR(A176="",C176=""),"",C176-D176)</x:f>
      </x:c>
      <x:c r="F176" s="66" t="str">
        <x:f>IF(A176="","",'通知ルール'!D8)</x:f>
      </x:c>
      <x:c r="G176" s="66" t="str">
        <x:f>IF(A176="","",'台帳_記入例'!J48&amp;"／"&amp;'台帳_記入例'!K48)</x:f>
      </x:c>
      <x:c r="H176" s="66" t="str">
        <x:f>IF(A176="","",'通知ルール'!F8)</x:f>
      </x:c>
      <x:c r="I176" s="66" t="str">
        <x:f>IF(A176="","",IF('台帳_記入例'!G48="対象外","対象外・別管理",IF('台帳_記入例'!G48&lt;&gt;"確定","保留・原本要確認",IF(NOT(AND('台帳_記入例'!$G$48="確定",'台帳_記入例'!$U$48&lt;&gt;"今回連絡完了")),"条件外・通知停止",IF(E176="","基準日要確認",IF(E176&lt;'使い方'!$B$3,"過去予定・未完了を点検",IF(E176='使い方'!$B$3,"本日対象","予定")))))))</x:f>
      </x:c>
      <x:c r="J176" s="66" t="str">
        <x:f>IF(A176="","",'台帳_記入例'!U48)</x:f>
      </x:c>
    </x:row>
    <x:row r="177" ht="37" customHeight="1">
      <x:c r="A177" s="66" t="str">
        <x:f>IF('台帳_記入例'!A48="","",'台帳_記入例'!A48)</x:f>
      </x:c>
      <x:c r="B177" s="66" t="str">
        <x:f>IF(A177="","",'通知ルール'!A9)</x:f>
      </x:c>
      <x:c r="C177" s="70" t="str">
        <x:f>IF(OR(A177="",'台帳_記入例'!G48&lt;&gt;"確定",'台帳_記入例'!F48=""),"",'台帳_記入例'!F48)</x:f>
      </x:c>
      <x:c r="D177" s="66" t="str">
        <x:f>IF(A177="","",'通知ルール'!C9)</x:f>
      </x:c>
      <x:c r="E177" s="70" t="str">
        <x:f>IF(OR(A177="",C177=""),"",C177-D177)</x:f>
      </x:c>
      <x:c r="F177" s="66" t="str">
        <x:f>IF(A177="","",'通知ルール'!D9)</x:f>
      </x:c>
      <x:c r="G177" s="66" t="str">
        <x:f>IF(A177="","",'台帳_記入例'!J48&amp;"／"&amp;'台帳_記入例'!K48&amp;"／部門責任者")</x:f>
      </x:c>
      <x:c r="H177" s="66" t="str">
        <x:f>IF(A177="","",'通知ルール'!F9)</x:f>
      </x:c>
      <x:c r="I177" s="66" t="str">
        <x:f>IF(A177="","",IF('台帳_記入例'!G48="対象外","対象外・別管理",IF('台帳_記入例'!G48&lt;&gt;"確定","保留・原本要確認",IF(NOT(AND('台帳_記入例'!$G$48="確定",'台帳_記入例'!$U$48&lt;&gt;"今回連絡完了")),"条件外・通知停止",IF(E177="","基準日要確認",IF(E177&lt;'使い方'!$B$3,"過去予定・未完了を点検",IF(E177='使い方'!$B$3,"本日対象","予定")))))))</x:f>
      </x:c>
      <x:c r="J177" s="66" t="str">
        <x:f>IF(A177="","",'台帳_記入例'!U48)</x:f>
      </x:c>
    </x:row>
    <x:row r="178" ht="37" customHeight="1">
      <x:c r="A178" s="66" t="str">
        <x:f>IF('台帳_記入例'!A49="","",'台帳_記入例'!A49)</x:f>
      </x:c>
      <x:c r="B178" s="66" t="str">
        <x:f>IF(A178="","",'通知ルール'!A6)</x:f>
      </x:c>
      <x:c r="C178" s="70" t="str">
        <x:f>IF(OR(A178="",'台帳_記入例'!G49&lt;&gt;"確定",'台帳_記入例'!I49=""),"",'台帳_記入例'!I49)</x:f>
      </x:c>
      <x:c r="D178" s="66" t="str">
        <x:f>IF(A178="","",'通知ルール'!C6)</x:f>
      </x:c>
      <x:c r="E178" s="70" t="str">
        <x:f>IF(OR(A178="",C178=""),"",C178-D178)</x:f>
      </x:c>
      <x:c r="F178" s="66" t="str">
        <x:f>IF(A178="","",'通知ルール'!D6)</x:f>
      </x:c>
      <x:c r="G178" s="66" t="str">
        <x:f>IF(A178="","",'台帳_記入例'!J49&amp;"／"&amp;'台帳_記入例'!K49)</x:f>
      </x:c>
      <x:c r="H178" s="66" t="str">
        <x:f>IF(A178="","",'通知ルール'!F6)</x:f>
      </x:c>
      <x:c r="I178" s="66" t="str">
        <x:f>IF(A178="","",IF('台帳_記入例'!G49="対象外","対象外・別管理",IF('台帳_記入例'!G49&lt;&gt;"確定","保留・原本要確認",IF(NOT(AND('台帳_記入例'!$G$49="確定",'台帳_記入例'!$L$49="未判断")),"条件外・通知停止",IF(E178="","基準日要確認",IF(E178&lt;'使い方'!$B$3,"過去予定・未完了を点検",IF(E178='使い方'!$B$3,"本日対象","予定")))))))</x:f>
      </x:c>
      <x:c r="J178" s="66" t="str">
        <x:f>IF(A178="","",'台帳_記入例'!U49)</x:f>
      </x:c>
    </x:row>
    <x:row r="179" ht="37" customHeight="1">
      <x:c r="A179" s="66" t="str">
        <x:f>IF('台帳_記入例'!A49="","",'台帳_記入例'!A49)</x:f>
      </x:c>
      <x:c r="B179" s="66" t="str">
        <x:f>IF(A179="","",'通知ルール'!A7)</x:f>
      </x:c>
      <x:c r="C179" s="70" t="str">
        <x:f>IF(OR(A179="",'台帳_記入例'!G49&lt;&gt;"確定",'台帳_記入例'!I49=""),"",'台帳_記入例'!I49)</x:f>
      </x:c>
      <x:c r="D179" s="66" t="str">
        <x:f>IF(A179="","",'通知ルール'!C7)</x:f>
      </x:c>
      <x:c r="E179" s="70" t="str">
        <x:f>IF(OR(A179="",C179=""),"",C179-D179)</x:f>
      </x:c>
      <x:c r="F179" s="66" t="str">
        <x:f>IF(A179="","",'通知ルール'!D7)</x:f>
      </x:c>
      <x:c r="G179" s="66" t="str">
        <x:f>IF(A179="","",'台帳_記入例'!J49&amp;"／"&amp;'台帳_記入例'!K49&amp;"／部門責任者")</x:f>
      </x:c>
      <x:c r="H179" s="66" t="str">
        <x:f>IF(A179="","",'通知ルール'!F7)</x:f>
      </x:c>
      <x:c r="I179" s="66" t="str">
        <x:f>IF(A179="","",IF('台帳_記入例'!G49="対象外","対象外・別管理",IF('台帳_記入例'!G49&lt;&gt;"確定","保留・原本要確認",IF(NOT(AND('台帳_記入例'!$G$49="確定",'台帳_記入例'!$L$49="未判断")),"条件外・通知停止",IF(E179="","基準日要確認",IF(E179&lt;'使い方'!$B$3,"過去予定・未完了を点検",IF(E179='使い方'!$B$3,"本日対象","予定")))))))</x:f>
      </x:c>
      <x:c r="J179" s="66" t="str">
        <x:f>IF(A179="","",'台帳_記入例'!U49)</x:f>
      </x:c>
    </x:row>
    <x:row r="180" ht="37" customHeight="1">
      <x:c r="A180" s="66" t="str">
        <x:f>IF('台帳_記入例'!A49="","",'台帳_記入例'!A49)</x:f>
      </x:c>
      <x:c r="B180" s="66" t="str">
        <x:f>IF(A180="","",'通知ルール'!A8)</x:f>
      </x:c>
      <x:c r="C180" s="70" t="str">
        <x:f>IF(OR(A180="",'台帳_記入例'!G49&lt;&gt;"確定",'台帳_記入例'!F49=""),"",'台帳_記入例'!F49)</x:f>
      </x:c>
      <x:c r="D180" s="66" t="str">
        <x:f>IF(A180="","",'通知ルール'!C8)</x:f>
      </x:c>
      <x:c r="E180" s="70" t="str">
        <x:f>IF(OR(A180="",C180=""),"",C180-D180)</x:f>
      </x:c>
      <x:c r="F180" s="66" t="str">
        <x:f>IF(A180="","",'通知ルール'!D8)</x:f>
      </x:c>
      <x:c r="G180" s="66" t="str">
        <x:f>IF(A180="","",'台帳_記入例'!J49&amp;"／"&amp;'台帳_記入例'!K49)</x:f>
      </x:c>
      <x:c r="H180" s="66" t="str">
        <x:f>IF(A180="","",'通知ルール'!F8)</x:f>
      </x:c>
      <x:c r="I180" s="66" t="str">
        <x:f>IF(A180="","",IF('台帳_記入例'!G49="対象外","対象外・別管理",IF('台帳_記入例'!G49&lt;&gt;"確定","保留・原本要確認",IF(NOT(AND('台帳_記入例'!$G$49="確定",'台帳_記入例'!$U$49&lt;&gt;"今回連絡完了")),"条件外・通知停止",IF(E180="","基準日要確認",IF(E180&lt;'使い方'!$B$3,"過去予定・未完了を点検",IF(E180='使い方'!$B$3,"本日対象","予定")))))))</x:f>
      </x:c>
      <x:c r="J180" s="66" t="str">
        <x:f>IF(A180="","",'台帳_記入例'!U49)</x:f>
      </x:c>
    </x:row>
    <x:row r="181" ht="37" customHeight="1">
      <x:c r="A181" s="66" t="str">
        <x:f>IF('台帳_記入例'!A49="","",'台帳_記入例'!A49)</x:f>
      </x:c>
      <x:c r="B181" s="66" t="str">
        <x:f>IF(A181="","",'通知ルール'!A9)</x:f>
      </x:c>
      <x:c r="C181" s="70" t="str">
        <x:f>IF(OR(A181="",'台帳_記入例'!G49&lt;&gt;"確定",'台帳_記入例'!F49=""),"",'台帳_記入例'!F49)</x:f>
      </x:c>
      <x:c r="D181" s="66" t="str">
        <x:f>IF(A181="","",'通知ルール'!C9)</x:f>
      </x:c>
      <x:c r="E181" s="70" t="str">
        <x:f>IF(OR(A181="",C181=""),"",C181-D181)</x:f>
      </x:c>
      <x:c r="F181" s="66" t="str">
        <x:f>IF(A181="","",'通知ルール'!D9)</x:f>
      </x:c>
      <x:c r="G181" s="66" t="str">
        <x:f>IF(A181="","",'台帳_記入例'!J49&amp;"／"&amp;'台帳_記入例'!K49&amp;"／部門責任者")</x:f>
      </x:c>
      <x:c r="H181" s="66" t="str">
        <x:f>IF(A181="","",'通知ルール'!F9)</x:f>
      </x:c>
      <x:c r="I181" s="66" t="str">
        <x:f>IF(A181="","",IF('台帳_記入例'!G49="対象外","対象外・別管理",IF('台帳_記入例'!G49&lt;&gt;"確定","保留・原本要確認",IF(NOT(AND('台帳_記入例'!$G$49="確定",'台帳_記入例'!$U$49&lt;&gt;"今回連絡完了")),"条件外・通知停止",IF(E181="","基準日要確認",IF(E181&lt;'使い方'!$B$3,"過去予定・未完了を点検",IF(E181='使い方'!$B$3,"本日対象","予定")))))))</x:f>
      </x:c>
      <x:c r="J181" s="66" t="str">
        <x:f>IF(A181="","",'台帳_記入例'!U49)</x:f>
      </x:c>
    </x:row>
    <x:row r="182" ht="37" customHeight="1">
      <x:c r="A182" s="66" t="str">
        <x:f>IF('台帳_記入例'!A50="","",'台帳_記入例'!A50)</x:f>
      </x:c>
      <x:c r="B182" s="66" t="str">
        <x:f>IF(A182="","",'通知ルール'!A6)</x:f>
      </x:c>
      <x:c r="C182" s="70" t="str">
        <x:f>IF(OR(A182="",'台帳_記入例'!G50&lt;&gt;"確定",'台帳_記入例'!I50=""),"",'台帳_記入例'!I50)</x:f>
      </x:c>
      <x:c r="D182" s="66" t="str">
        <x:f>IF(A182="","",'通知ルール'!C6)</x:f>
      </x:c>
      <x:c r="E182" s="70" t="str">
        <x:f>IF(OR(A182="",C182=""),"",C182-D182)</x:f>
      </x:c>
      <x:c r="F182" s="66" t="str">
        <x:f>IF(A182="","",'通知ルール'!D6)</x:f>
      </x:c>
      <x:c r="G182" s="66" t="str">
        <x:f>IF(A182="","",'台帳_記入例'!J50&amp;"／"&amp;'台帳_記入例'!K50)</x:f>
      </x:c>
      <x:c r="H182" s="66" t="str">
        <x:f>IF(A182="","",'通知ルール'!F6)</x:f>
      </x:c>
      <x:c r="I182" s="66" t="str">
        <x:f>IF(A182="","",IF('台帳_記入例'!G50="対象外","対象外・別管理",IF('台帳_記入例'!G50&lt;&gt;"確定","保留・原本要確認",IF(NOT(AND('台帳_記入例'!$G$50="確定",'台帳_記入例'!$L$50="未判断")),"条件外・通知停止",IF(E182="","基準日要確認",IF(E182&lt;'使い方'!$B$3,"過去予定・未完了を点検",IF(E182='使い方'!$B$3,"本日対象","予定")))))))</x:f>
      </x:c>
      <x:c r="J182" s="66" t="str">
        <x:f>IF(A182="","",'台帳_記入例'!U50)</x:f>
      </x:c>
    </x:row>
    <x:row r="183" ht="37" customHeight="1">
      <x:c r="A183" s="66" t="str">
        <x:f>IF('台帳_記入例'!A50="","",'台帳_記入例'!A50)</x:f>
      </x:c>
      <x:c r="B183" s="66" t="str">
        <x:f>IF(A183="","",'通知ルール'!A7)</x:f>
      </x:c>
      <x:c r="C183" s="70" t="str">
        <x:f>IF(OR(A183="",'台帳_記入例'!G50&lt;&gt;"確定",'台帳_記入例'!I50=""),"",'台帳_記入例'!I50)</x:f>
      </x:c>
      <x:c r="D183" s="66" t="str">
        <x:f>IF(A183="","",'通知ルール'!C7)</x:f>
      </x:c>
      <x:c r="E183" s="70" t="str">
        <x:f>IF(OR(A183="",C183=""),"",C183-D183)</x:f>
      </x:c>
      <x:c r="F183" s="66" t="str">
        <x:f>IF(A183="","",'通知ルール'!D7)</x:f>
      </x:c>
      <x:c r="G183" s="66" t="str">
        <x:f>IF(A183="","",'台帳_記入例'!J50&amp;"／"&amp;'台帳_記入例'!K50&amp;"／部門責任者")</x:f>
      </x:c>
      <x:c r="H183" s="66" t="str">
        <x:f>IF(A183="","",'通知ルール'!F7)</x:f>
      </x:c>
      <x:c r="I183" s="66" t="str">
        <x:f>IF(A183="","",IF('台帳_記入例'!G50="対象外","対象外・別管理",IF('台帳_記入例'!G50&lt;&gt;"確定","保留・原本要確認",IF(NOT(AND('台帳_記入例'!$G$50="確定",'台帳_記入例'!$L$50="未判断")),"条件外・通知停止",IF(E183="","基準日要確認",IF(E183&lt;'使い方'!$B$3,"過去予定・未完了を点検",IF(E183='使い方'!$B$3,"本日対象","予定")))))))</x:f>
      </x:c>
      <x:c r="J183" s="66" t="str">
        <x:f>IF(A183="","",'台帳_記入例'!U50)</x:f>
      </x:c>
    </x:row>
    <x:row r="184" ht="37" customHeight="1">
      <x:c r="A184" s="66" t="str">
        <x:f>IF('台帳_記入例'!A50="","",'台帳_記入例'!A50)</x:f>
      </x:c>
      <x:c r="B184" s="66" t="str">
        <x:f>IF(A184="","",'通知ルール'!A8)</x:f>
      </x:c>
      <x:c r="C184" s="70" t="str">
        <x:f>IF(OR(A184="",'台帳_記入例'!G50&lt;&gt;"確定",'台帳_記入例'!F50=""),"",'台帳_記入例'!F50)</x:f>
      </x:c>
      <x:c r="D184" s="66" t="str">
        <x:f>IF(A184="","",'通知ルール'!C8)</x:f>
      </x:c>
      <x:c r="E184" s="70" t="str">
        <x:f>IF(OR(A184="",C184=""),"",C184-D184)</x:f>
      </x:c>
      <x:c r="F184" s="66" t="str">
        <x:f>IF(A184="","",'通知ルール'!D8)</x:f>
      </x:c>
      <x:c r="G184" s="66" t="str">
        <x:f>IF(A184="","",'台帳_記入例'!J50&amp;"／"&amp;'台帳_記入例'!K50)</x:f>
      </x:c>
      <x:c r="H184" s="66" t="str">
        <x:f>IF(A184="","",'通知ルール'!F8)</x:f>
      </x:c>
      <x:c r="I184" s="66" t="str">
        <x:f>IF(A184="","",IF('台帳_記入例'!G50="対象外","対象外・別管理",IF('台帳_記入例'!G50&lt;&gt;"確定","保留・原本要確認",IF(NOT(AND('台帳_記入例'!$G$50="確定",'台帳_記入例'!$U$50&lt;&gt;"今回連絡完了")),"条件外・通知停止",IF(E184="","基準日要確認",IF(E184&lt;'使い方'!$B$3,"過去予定・未完了を点検",IF(E184='使い方'!$B$3,"本日対象","予定")))))))</x:f>
      </x:c>
      <x:c r="J184" s="66" t="str">
        <x:f>IF(A184="","",'台帳_記入例'!U50)</x:f>
      </x:c>
    </x:row>
    <x:row r="185" ht="37" customHeight="1">
      <x:c r="A185" s="66" t="str">
        <x:f>IF('台帳_記入例'!A50="","",'台帳_記入例'!A50)</x:f>
      </x:c>
      <x:c r="B185" s="66" t="str">
        <x:f>IF(A185="","",'通知ルール'!A9)</x:f>
      </x:c>
      <x:c r="C185" s="70" t="str">
        <x:f>IF(OR(A185="",'台帳_記入例'!G50&lt;&gt;"確定",'台帳_記入例'!F50=""),"",'台帳_記入例'!F50)</x:f>
      </x:c>
      <x:c r="D185" s="66" t="str">
        <x:f>IF(A185="","",'通知ルール'!C9)</x:f>
      </x:c>
      <x:c r="E185" s="70" t="str">
        <x:f>IF(OR(A185="",C185=""),"",C185-D185)</x:f>
      </x:c>
      <x:c r="F185" s="66" t="str">
        <x:f>IF(A185="","",'通知ルール'!D9)</x:f>
      </x:c>
      <x:c r="G185" s="66" t="str">
        <x:f>IF(A185="","",'台帳_記入例'!J50&amp;"／"&amp;'台帳_記入例'!K50&amp;"／部門責任者")</x:f>
      </x:c>
      <x:c r="H185" s="66" t="str">
        <x:f>IF(A185="","",'通知ルール'!F9)</x:f>
      </x:c>
      <x:c r="I185" s="66" t="str">
        <x:f>IF(A185="","",IF('台帳_記入例'!G50="対象外","対象外・別管理",IF('台帳_記入例'!G50&lt;&gt;"確定","保留・原本要確認",IF(NOT(AND('台帳_記入例'!$G$50="確定",'台帳_記入例'!$U$50&lt;&gt;"今回連絡完了")),"条件外・通知停止",IF(E185="","基準日要確認",IF(E185&lt;'使い方'!$B$3,"過去予定・未完了を点検",IF(E185='使い方'!$B$3,"本日対象","予定")))))))</x:f>
      </x:c>
      <x:c r="J185" s="66" t="str">
        <x:f>IF(A185="","",'台帳_記入例'!U50)</x:f>
      </x:c>
    </x:row>
    <x:row r="186" ht="37" customHeight="1">
      <x:c r="A186" s="66" t="str">
        <x:f>IF('台帳_記入例'!A51="","",'台帳_記入例'!A51)</x:f>
      </x:c>
      <x:c r="B186" s="66" t="str">
        <x:f>IF(A186="","",'通知ルール'!A6)</x:f>
      </x:c>
      <x:c r="C186" s="70" t="str">
        <x:f>IF(OR(A186="",'台帳_記入例'!G51&lt;&gt;"確定",'台帳_記入例'!I51=""),"",'台帳_記入例'!I51)</x:f>
      </x:c>
      <x:c r="D186" s="66" t="str">
        <x:f>IF(A186="","",'通知ルール'!C6)</x:f>
      </x:c>
      <x:c r="E186" s="70" t="str">
        <x:f>IF(OR(A186="",C186=""),"",C186-D186)</x:f>
      </x:c>
      <x:c r="F186" s="66" t="str">
        <x:f>IF(A186="","",'通知ルール'!D6)</x:f>
      </x:c>
      <x:c r="G186" s="66" t="str">
        <x:f>IF(A186="","",'台帳_記入例'!J51&amp;"／"&amp;'台帳_記入例'!K51)</x:f>
      </x:c>
      <x:c r="H186" s="66" t="str">
        <x:f>IF(A186="","",'通知ルール'!F6)</x:f>
      </x:c>
      <x:c r="I186" s="66" t="str">
        <x:f>IF(A186="","",IF('台帳_記入例'!G51="対象外","対象外・別管理",IF('台帳_記入例'!G51&lt;&gt;"確定","保留・原本要確認",IF(NOT(AND('台帳_記入例'!$G$51="確定",'台帳_記入例'!$L$51="未判断")),"条件外・通知停止",IF(E186="","基準日要確認",IF(E186&lt;'使い方'!$B$3,"過去予定・未完了を点検",IF(E186='使い方'!$B$3,"本日対象","予定")))))))</x:f>
      </x:c>
      <x:c r="J186" s="66" t="str">
        <x:f>IF(A186="","",'台帳_記入例'!U51)</x:f>
      </x:c>
    </x:row>
    <x:row r="187" ht="37" customHeight="1">
      <x:c r="A187" s="66" t="str">
        <x:f>IF('台帳_記入例'!A51="","",'台帳_記入例'!A51)</x:f>
      </x:c>
      <x:c r="B187" s="66" t="str">
        <x:f>IF(A187="","",'通知ルール'!A7)</x:f>
      </x:c>
      <x:c r="C187" s="70" t="str">
        <x:f>IF(OR(A187="",'台帳_記入例'!G51&lt;&gt;"確定",'台帳_記入例'!I51=""),"",'台帳_記入例'!I51)</x:f>
      </x:c>
      <x:c r="D187" s="66" t="str">
        <x:f>IF(A187="","",'通知ルール'!C7)</x:f>
      </x:c>
      <x:c r="E187" s="70" t="str">
        <x:f>IF(OR(A187="",C187=""),"",C187-D187)</x:f>
      </x:c>
      <x:c r="F187" s="66" t="str">
        <x:f>IF(A187="","",'通知ルール'!D7)</x:f>
      </x:c>
      <x:c r="G187" s="66" t="str">
        <x:f>IF(A187="","",'台帳_記入例'!J51&amp;"／"&amp;'台帳_記入例'!K51&amp;"／部門責任者")</x:f>
      </x:c>
      <x:c r="H187" s="66" t="str">
        <x:f>IF(A187="","",'通知ルール'!F7)</x:f>
      </x:c>
      <x:c r="I187" s="66" t="str">
        <x:f>IF(A187="","",IF('台帳_記入例'!G51="対象外","対象外・別管理",IF('台帳_記入例'!G51&lt;&gt;"確定","保留・原本要確認",IF(NOT(AND('台帳_記入例'!$G$51="確定",'台帳_記入例'!$L$51="未判断")),"条件外・通知停止",IF(E187="","基準日要確認",IF(E187&lt;'使い方'!$B$3,"過去予定・未完了を点検",IF(E187='使い方'!$B$3,"本日対象","予定")))))))</x:f>
      </x:c>
      <x:c r="J187" s="66" t="str">
        <x:f>IF(A187="","",'台帳_記入例'!U51)</x:f>
      </x:c>
    </x:row>
    <x:row r="188" ht="37" customHeight="1">
      <x:c r="A188" s="66" t="str">
        <x:f>IF('台帳_記入例'!A51="","",'台帳_記入例'!A51)</x:f>
      </x:c>
      <x:c r="B188" s="66" t="str">
        <x:f>IF(A188="","",'通知ルール'!A8)</x:f>
      </x:c>
      <x:c r="C188" s="70" t="str">
        <x:f>IF(OR(A188="",'台帳_記入例'!G51&lt;&gt;"確定",'台帳_記入例'!F51=""),"",'台帳_記入例'!F51)</x:f>
      </x:c>
      <x:c r="D188" s="66" t="str">
        <x:f>IF(A188="","",'通知ルール'!C8)</x:f>
      </x:c>
      <x:c r="E188" s="70" t="str">
        <x:f>IF(OR(A188="",C188=""),"",C188-D188)</x:f>
      </x:c>
      <x:c r="F188" s="66" t="str">
        <x:f>IF(A188="","",'通知ルール'!D8)</x:f>
      </x:c>
      <x:c r="G188" s="66" t="str">
        <x:f>IF(A188="","",'台帳_記入例'!J51&amp;"／"&amp;'台帳_記入例'!K51)</x:f>
      </x:c>
      <x:c r="H188" s="66" t="str">
        <x:f>IF(A188="","",'通知ルール'!F8)</x:f>
      </x:c>
      <x:c r="I188" s="66" t="str">
        <x:f>IF(A188="","",IF('台帳_記入例'!G51="対象外","対象外・別管理",IF('台帳_記入例'!G51&lt;&gt;"確定","保留・原本要確認",IF(NOT(AND('台帳_記入例'!$G$51="確定",'台帳_記入例'!$U$51&lt;&gt;"今回連絡完了")),"条件外・通知停止",IF(E188="","基準日要確認",IF(E188&lt;'使い方'!$B$3,"過去予定・未完了を点検",IF(E188='使い方'!$B$3,"本日対象","予定")))))))</x:f>
      </x:c>
      <x:c r="J188" s="66" t="str">
        <x:f>IF(A188="","",'台帳_記入例'!U51)</x:f>
      </x:c>
    </x:row>
    <x:row r="189" ht="37" customHeight="1">
      <x:c r="A189" s="66" t="str">
        <x:f>IF('台帳_記入例'!A51="","",'台帳_記入例'!A51)</x:f>
      </x:c>
      <x:c r="B189" s="66" t="str">
        <x:f>IF(A189="","",'通知ルール'!A9)</x:f>
      </x:c>
      <x:c r="C189" s="70" t="str">
        <x:f>IF(OR(A189="",'台帳_記入例'!G51&lt;&gt;"確定",'台帳_記入例'!F51=""),"",'台帳_記入例'!F51)</x:f>
      </x:c>
      <x:c r="D189" s="66" t="str">
        <x:f>IF(A189="","",'通知ルール'!C9)</x:f>
      </x:c>
      <x:c r="E189" s="70" t="str">
        <x:f>IF(OR(A189="",C189=""),"",C189-D189)</x:f>
      </x:c>
      <x:c r="F189" s="66" t="str">
        <x:f>IF(A189="","",'通知ルール'!D9)</x:f>
      </x:c>
      <x:c r="G189" s="66" t="str">
        <x:f>IF(A189="","",'台帳_記入例'!J51&amp;"／"&amp;'台帳_記入例'!K51&amp;"／部門責任者")</x:f>
      </x:c>
      <x:c r="H189" s="66" t="str">
        <x:f>IF(A189="","",'通知ルール'!F9)</x:f>
      </x:c>
      <x:c r="I189" s="66" t="str">
        <x:f>IF(A189="","",IF('台帳_記入例'!G51="対象外","対象外・別管理",IF('台帳_記入例'!G51&lt;&gt;"確定","保留・原本要確認",IF(NOT(AND('台帳_記入例'!$G$51="確定",'台帳_記入例'!$U$51&lt;&gt;"今回連絡完了")),"条件外・通知停止",IF(E189="","基準日要確認",IF(E189&lt;'使い方'!$B$3,"過去予定・未完了を点検",IF(E189='使い方'!$B$3,"本日対象","予定")))))))</x:f>
      </x:c>
      <x:c r="J189" s="66" t="str">
        <x:f>IF(A189="","",'台帳_記入例'!U51)</x:f>
      </x:c>
    </x:row>
    <x:row r="190" ht="37" customHeight="1">
      <x:c r="A190" s="66" t="str">
        <x:f>IF('台帳_記入例'!A52="","",'台帳_記入例'!A52)</x:f>
      </x:c>
      <x:c r="B190" s="66" t="str">
        <x:f>IF(A190="","",'通知ルール'!A6)</x:f>
      </x:c>
      <x:c r="C190" s="70" t="str">
        <x:f>IF(OR(A190="",'台帳_記入例'!G52&lt;&gt;"確定",'台帳_記入例'!I52=""),"",'台帳_記入例'!I52)</x:f>
      </x:c>
      <x:c r="D190" s="66" t="str">
        <x:f>IF(A190="","",'通知ルール'!C6)</x:f>
      </x:c>
      <x:c r="E190" s="70" t="str">
        <x:f>IF(OR(A190="",C190=""),"",C190-D190)</x:f>
      </x:c>
      <x:c r="F190" s="66" t="str">
        <x:f>IF(A190="","",'通知ルール'!D6)</x:f>
      </x:c>
      <x:c r="G190" s="66" t="str">
        <x:f>IF(A190="","",'台帳_記入例'!J52&amp;"／"&amp;'台帳_記入例'!K52)</x:f>
      </x:c>
      <x:c r="H190" s="66" t="str">
        <x:f>IF(A190="","",'通知ルール'!F6)</x:f>
      </x:c>
      <x:c r="I190" s="66" t="str">
        <x:f>IF(A190="","",IF('台帳_記入例'!G52="対象外","対象外・別管理",IF('台帳_記入例'!G52&lt;&gt;"確定","保留・原本要確認",IF(NOT(AND('台帳_記入例'!$G$52="確定",'台帳_記入例'!$L$52="未判断")),"条件外・通知停止",IF(E190="","基準日要確認",IF(E190&lt;'使い方'!$B$3,"過去予定・未完了を点検",IF(E190='使い方'!$B$3,"本日対象","予定")))))))</x:f>
      </x:c>
      <x:c r="J190" s="66" t="str">
        <x:f>IF(A190="","",'台帳_記入例'!U52)</x:f>
      </x:c>
    </x:row>
    <x:row r="191" ht="37" customHeight="1">
      <x:c r="A191" s="66" t="str">
        <x:f>IF('台帳_記入例'!A52="","",'台帳_記入例'!A52)</x:f>
      </x:c>
      <x:c r="B191" s="66" t="str">
        <x:f>IF(A191="","",'通知ルール'!A7)</x:f>
      </x:c>
      <x:c r="C191" s="70" t="str">
        <x:f>IF(OR(A191="",'台帳_記入例'!G52&lt;&gt;"確定",'台帳_記入例'!I52=""),"",'台帳_記入例'!I52)</x:f>
      </x:c>
      <x:c r="D191" s="66" t="str">
        <x:f>IF(A191="","",'通知ルール'!C7)</x:f>
      </x:c>
      <x:c r="E191" s="70" t="str">
        <x:f>IF(OR(A191="",C191=""),"",C191-D191)</x:f>
      </x:c>
      <x:c r="F191" s="66" t="str">
        <x:f>IF(A191="","",'通知ルール'!D7)</x:f>
      </x:c>
      <x:c r="G191" s="66" t="str">
        <x:f>IF(A191="","",'台帳_記入例'!J52&amp;"／"&amp;'台帳_記入例'!K52&amp;"／部門責任者")</x:f>
      </x:c>
      <x:c r="H191" s="66" t="str">
        <x:f>IF(A191="","",'通知ルール'!F7)</x:f>
      </x:c>
      <x:c r="I191" s="66" t="str">
        <x:f>IF(A191="","",IF('台帳_記入例'!G52="対象外","対象外・別管理",IF('台帳_記入例'!G52&lt;&gt;"確定","保留・原本要確認",IF(NOT(AND('台帳_記入例'!$G$52="確定",'台帳_記入例'!$L$52="未判断")),"条件外・通知停止",IF(E191="","基準日要確認",IF(E191&lt;'使い方'!$B$3,"過去予定・未完了を点検",IF(E191='使い方'!$B$3,"本日対象","予定")))))))</x:f>
      </x:c>
      <x:c r="J191" s="66" t="str">
        <x:f>IF(A191="","",'台帳_記入例'!U52)</x:f>
      </x:c>
    </x:row>
    <x:row r="192" ht="37" customHeight="1">
      <x:c r="A192" s="66" t="str">
        <x:f>IF('台帳_記入例'!A52="","",'台帳_記入例'!A52)</x:f>
      </x:c>
      <x:c r="B192" s="66" t="str">
        <x:f>IF(A192="","",'通知ルール'!A8)</x:f>
      </x:c>
      <x:c r="C192" s="70" t="str">
        <x:f>IF(OR(A192="",'台帳_記入例'!G52&lt;&gt;"確定",'台帳_記入例'!F52=""),"",'台帳_記入例'!F52)</x:f>
      </x:c>
      <x:c r="D192" s="66" t="str">
        <x:f>IF(A192="","",'通知ルール'!C8)</x:f>
      </x:c>
      <x:c r="E192" s="70" t="str">
        <x:f>IF(OR(A192="",C192=""),"",C192-D192)</x:f>
      </x:c>
      <x:c r="F192" s="66" t="str">
        <x:f>IF(A192="","",'通知ルール'!D8)</x:f>
      </x:c>
      <x:c r="G192" s="66" t="str">
        <x:f>IF(A192="","",'台帳_記入例'!J52&amp;"／"&amp;'台帳_記入例'!K52)</x:f>
      </x:c>
      <x:c r="H192" s="66" t="str">
        <x:f>IF(A192="","",'通知ルール'!F8)</x:f>
      </x:c>
      <x:c r="I192" s="66" t="str">
        <x:f>IF(A192="","",IF('台帳_記入例'!G52="対象外","対象外・別管理",IF('台帳_記入例'!G52&lt;&gt;"確定","保留・原本要確認",IF(NOT(AND('台帳_記入例'!$G$52="確定",'台帳_記入例'!$U$52&lt;&gt;"今回連絡完了")),"条件外・通知停止",IF(E192="","基準日要確認",IF(E192&lt;'使い方'!$B$3,"過去予定・未完了を点検",IF(E192='使い方'!$B$3,"本日対象","予定")))))))</x:f>
      </x:c>
      <x:c r="J192" s="66" t="str">
        <x:f>IF(A192="","",'台帳_記入例'!U52)</x:f>
      </x:c>
    </x:row>
    <x:row r="193" ht="37" customHeight="1">
      <x:c r="A193" s="66" t="str">
        <x:f>IF('台帳_記入例'!A52="","",'台帳_記入例'!A52)</x:f>
      </x:c>
      <x:c r="B193" s="66" t="str">
        <x:f>IF(A193="","",'通知ルール'!A9)</x:f>
      </x:c>
      <x:c r="C193" s="70" t="str">
        <x:f>IF(OR(A193="",'台帳_記入例'!G52&lt;&gt;"確定",'台帳_記入例'!F52=""),"",'台帳_記入例'!F52)</x:f>
      </x:c>
      <x:c r="D193" s="66" t="str">
        <x:f>IF(A193="","",'通知ルール'!C9)</x:f>
      </x:c>
      <x:c r="E193" s="70" t="str">
        <x:f>IF(OR(A193="",C193=""),"",C193-D193)</x:f>
      </x:c>
      <x:c r="F193" s="66" t="str">
        <x:f>IF(A193="","",'通知ルール'!D9)</x:f>
      </x:c>
      <x:c r="G193" s="66" t="str">
        <x:f>IF(A193="","",'台帳_記入例'!J52&amp;"／"&amp;'台帳_記入例'!K52&amp;"／部門責任者")</x:f>
      </x:c>
      <x:c r="H193" s="66" t="str">
        <x:f>IF(A193="","",'通知ルール'!F9)</x:f>
      </x:c>
      <x:c r="I193" s="66" t="str">
        <x:f>IF(A193="","",IF('台帳_記入例'!G52="対象外","対象外・別管理",IF('台帳_記入例'!G52&lt;&gt;"確定","保留・原本要確認",IF(NOT(AND('台帳_記入例'!$G$52="確定",'台帳_記入例'!$U$52&lt;&gt;"今回連絡完了")),"条件外・通知停止",IF(E193="","基準日要確認",IF(E193&lt;'使い方'!$B$3,"過去予定・未完了を点検",IF(E193='使い方'!$B$3,"本日対象","予定")))))))</x:f>
      </x:c>
      <x:c r="J193" s="66" t="str">
        <x:f>IF(A193="","",'台帳_記入例'!U52)</x:f>
      </x:c>
    </x:row>
    <x:row r="194" ht="37" customHeight="1">
      <x:c r="A194" s="66" t="str">
        <x:f>IF('台帳_記入例'!A53="","",'台帳_記入例'!A53)</x:f>
      </x:c>
      <x:c r="B194" s="66" t="str">
        <x:f>IF(A194="","",'通知ルール'!A6)</x:f>
      </x:c>
      <x:c r="C194" s="70" t="str">
        <x:f>IF(OR(A194="",'台帳_記入例'!G53&lt;&gt;"確定",'台帳_記入例'!I53=""),"",'台帳_記入例'!I53)</x:f>
      </x:c>
      <x:c r="D194" s="66" t="str">
        <x:f>IF(A194="","",'通知ルール'!C6)</x:f>
      </x:c>
      <x:c r="E194" s="70" t="str">
        <x:f>IF(OR(A194="",C194=""),"",C194-D194)</x:f>
      </x:c>
      <x:c r="F194" s="66" t="str">
        <x:f>IF(A194="","",'通知ルール'!D6)</x:f>
      </x:c>
      <x:c r="G194" s="66" t="str">
        <x:f>IF(A194="","",'台帳_記入例'!J53&amp;"／"&amp;'台帳_記入例'!K53)</x:f>
      </x:c>
      <x:c r="H194" s="66" t="str">
        <x:f>IF(A194="","",'通知ルール'!F6)</x:f>
      </x:c>
      <x:c r="I194" s="66" t="str">
        <x:f>IF(A194="","",IF('台帳_記入例'!G53="対象外","対象外・別管理",IF('台帳_記入例'!G53&lt;&gt;"確定","保留・原本要確認",IF(NOT(AND('台帳_記入例'!$G$53="確定",'台帳_記入例'!$L$53="未判断")),"条件外・通知停止",IF(E194="","基準日要確認",IF(E194&lt;'使い方'!$B$3,"過去予定・未完了を点検",IF(E194='使い方'!$B$3,"本日対象","予定")))))))</x:f>
      </x:c>
      <x:c r="J194" s="66" t="str">
        <x:f>IF(A194="","",'台帳_記入例'!U53)</x:f>
      </x:c>
    </x:row>
    <x:row r="195" ht="37" customHeight="1">
      <x:c r="A195" s="66" t="str">
        <x:f>IF('台帳_記入例'!A53="","",'台帳_記入例'!A53)</x:f>
      </x:c>
      <x:c r="B195" s="66" t="str">
        <x:f>IF(A195="","",'通知ルール'!A7)</x:f>
      </x:c>
      <x:c r="C195" s="70" t="str">
        <x:f>IF(OR(A195="",'台帳_記入例'!G53&lt;&gt;"確定",'台帳_記入例'!I53=""),"",'台帳_記入例'!I53)</x:f>
      </x:c>
      <x:c r="D195" s="66" t="str">
        <x:f>IF(A195="","",'通知ルール'!C7)</x:f>
      </x:c>
      <x:c r="E195" s="70" t="str">
        <x:f>IF(OR(A195="",C195=""),"",C195-D195)</x:f>
      </x:c>
      <x:c r="F195" s="66" t="str">
        <x:f>IF(A195="","",'通知ルール'!D7)</x:f>
      </x:c>
      <x:c r="G195" s="66" t="str">
        <x:f>IF(A195="","",'台帳_記入例'!J53&amp;"／"&amp;'台帳_記入例'!K53&amp;"／部門責任者")</x:f>
      </x:c>
      <x:c r="H195" s="66" t="str">
        <x:f>IF(A195="","",'通知ルール'!F7)</x:f>
      </x:c>
      <x:c r="I195" s="66" t="str">
        <x:f>IF(A195="","",IF('台帳_記入例'!G53="対象外","対象外・別管理",IF('台帳_記入例'!G53&lt;&gt;"確定","保留・原本要確認",IF(NOT(AND('台帳_記入例'!$G$53="確定",'台帳_記入例'!$L$53="未判断")),"条件外・通知停止",IF(E195="","基準日要確認",IF(E195&lt;'使い方'!$B$3,"過去予定・未完了を点検",IF(E195='使い方'!$B$3,"本日対象","予定")))))))</x:f>
      </x:c>
      <x:c r="J195" s="66" t="str">
        <x:f>IF(A195="","",'台帳_記入例'!U53)</x:f>
      </x:c>
    </x:row>
    <x:row r="196" ht="37" customHeight="1">
      <x:c r="A196" s="66" t="str">
        <x:f>IF('台帳_記入例'!A53="","",'台帳_記入例'!A53)</x:f>
      </x:c>
      <x:c r="B196" s="66" t="str">
        <x:f>IF(A196="","",'通知ルール'!A8)</x:f>
      </x:c>
      <x:c r="C196" s="70" t="str">
        <x:f>IF(OR(A196="",'台帳_記入例'!G53&lt;&gt;"確定",'台帳_記入例'!F53=""),"",'台帳_記入例'!F53)</x:f>
      </x:c>
      <x:c r="D196" s="66" t="str">
        <x:f>IF(A196="","",'通知ルール'!C8)</x:f>
      </x:c>
      <x:c r="E196" s="70" t="str">
        <x:f>IF(OR(A196="",C196=""),"",C196-D196)</x:f>
      </x:c>
      <x:c r="F196" s="66" t="str">
        <x:f>IF(A196="","",'通知ルール'!D8)</x:f>
      </x:c>
      <x:c r="G196" s="66" t="str">
        <x:f>IF(A196="","",'台帳_記入例'!J53&amp;"／"&amp;'台帳_記入例'!K53)</x:f>
      </x:c>
      <x:c r="H196" s="66" t="str">
        <x:f>IF(A196="","",'通知ルール'!F8)</x:f>
      </x:c>
      <x:c r="I196" s="66" t="str">
        <x:f>IF(A196="","",IF('台帳_記入例'!G53="対象外","対象外・別管理",IF('台帳_記入例'!G53&lt;&gt;"確定","保留・原本要確認",IF(NOT(AND('台帳_記入例'!$G$53="確定",'台帳_記入例'!$U$53&lt;&gt;"今回連絡完了")),"条件外・通知停止",IF(E196="","基準日要確認",IF(E196&lt;'使い方'!$B$3,"過去予定・未完了を点検",IF(E196='使い方'!$B$3,"本日対象","予定")))))))</x:f>
      </x:c>
      <x:c r="J196" s="66" t="str">
        <x:f>IF(A196="","",'台帳_記入例'!U53)</x:f>
      </x:c>
    </x:row>
    <x:row r="197" ht="37" customHeight="1">
      <x:c r="A197" s="66" t="str">
        <x:f>IF('台帳_記入例'!A53="","",'台帳_記入例'!A53)</x:f>
      </x:c>
      <x:c r="B197" s="66" t="str">
        <x:f>IF(A197="","",'通知ルール'!A9)</x:f>
      </x:c>
      <x:c r="C197" s="70" t="str">
        <x:f>IF(OR(A197="",'台帳_記入例'!G53&lt;&gt;"確定",'台帳_記入例'!F53=""),"",'台帳_記入例'!F53)</x:f>
      </x:c>
      <x:c r="D197" s="66" t="str">
        <x:f>IF(A197="","",'通知ルール'!C9)</x:f>
      </x:c>
      <x:c r="E197" s="70" t="str">
        <x:f>IF(OR(A197="",C197=""),"",C197-D197)</x:f>
      </x:c>
      <x:c r="F197" s="66" t="str">
        <x:f>IF(A197="","",'通知ルール'!D9)</x:f>
      </x:c>
      <x:c r="G197" s="66" t="str">
        <x:f>IF(A197="","",'台帳_記入例'!J53&amp;"／"&amp;'台帳_記入例'!K53&amp;"／部門責任者")</x:f>
      </x:c>
      <x:c r="H197" s="66" t="str">
        <x:f>IF(A197="","",'通知ルール'!F9)</x:f>
      </x:c>
      <x:c r="I197" s="66" t="str">
        <x:f>IF(A197="","",IF('台帳_記入例'!G53="対象外","対象外・別管理",IF('台帳_記入例'!G53&lt;&gt;"確定","保留・原本要確認",IF(NOT(AND('台帳_記入例'!$G$53="確定",'台帳_記入例'!$U$53&lt;&gt;"今回連絡完了")),"条件外・通知停止",IF(E197="","基準日要確認",IF(E197&lt;'使い方'!$B$3,"過去予定・未完了を点検",IF(E197='使い方'!$B$3,"本日対象","予定")))))))</x:f>
      </x:c>
      <x:c r="J197" s="66" t="str">
        <x:f>IF(A197="","",'台帳_記入例'!U53)</x:f>
      </x:c>
    </x:row>
    <x:row r="198" ht="37" customHeight="1">
      <x:c r="A198" s="66" t="str">
        <x:f>IF('台帳_記入例'!A54="","",'台帳_記入例'!A54)</x:f>
      </x:c>
      <x:c r="B198" s="66" t="str">
        <x:f>IF(A198="","",'通知ルール'!A6)</x:f>
      </x:c>
      <x:c r="C198" s="70" t="str">
        <x:f>IF(OR(A198="",'台帳_記入例'!G54&lt;&gt;"確定",'台帳_記入例'!I54=""),"",'台帳_記入例'!I54)</x:f>
      </x:c>
      <x:c r="D198" s="66" t="str">
        <x:f>IF(A198="","",'通知ルール'!C6)</x:f>
      </x:c>
      <x:c r="E198" s="70" t="str">
        <x:f>IF(OR(A198="",C198=""),"",C198-D198)</x:f>
      </x:c>
      <x:c r="F198" s="66" t="str">
        <x:f>IF(A198="","",'通知ルール'!D6)</x:f>
      </x:c>
      <x:c r="G198" s="66" t="str">
        <x:f>IF(A198="","",'台帳_記入例'!J54&amp;"／"&amp;'台帳_記入例'!K54)</x:f>
      </x:c>
      <x:c r="H198" s="66" t="str">
        <x:f>IF(A198="","",'通知ルール'!F6)</x:f>
      </x:c>
      <x:c r="I198" s="66" t="str">
        <x:f>IF(A198="","",IF('台帳_記入例'!G54="対象外","対象外・別管理",IF('台帳_記入例'!G54&lt;&gt;"確定","保留・原本要確認",IF(NOT(AND('台帳_記入例'!$G$54="確定",'台帳_記入例'!$L$54="未判断")),"条件外・通知停止",IF(E198="","基準日要確認",IF(E198&lt;'使い方'!$B$3,"過去予定・未完了を点検",IF(E198='使い方'!$B$3,"本日対象","予定")))))))</x:f>
      </x:c>
      <x:c r="J198" s="66" t="str">
        <x:f>IF(A198="","",'台帳_記入例'!U54)</x:f>
      </x:c>
    </x:row>
    <x:row r="199" ht="37" customHeight="1">
      <x:c r="A199" s="66" t="str">
        <x:f>IF('台帳_記入例'!A54="","",'台帳_記入例'!A54)</x:f>
      </x:c>
      <x:c r="B199" s="66" t="str">
        <x:f>IF(A199="","",'通知ルール'!A7)</x:f>
      </x:c>
      <x:c r="C199" s="70" t="str">
        <x:f>IF(OR(A199="",'台帳_記入例'!G54&lt;&gt;"確定",'台帳_記入例'!I54=""),"",'台帳_記入例'!I54)</x:f>
      </x:c>
      <x:c r="D199" s="66" t="str">
        <x:f>IF(A199="","",'通知ルール'!C7)</x:f>
      </x:c>
      <x:c r="E199" s="70" t="str">
        <x:f>IF(OR(A199="",C199=""),"",C199-D199)</x:f>
      </x:c>
      <x:c r="F199" s="66" t="str">
        <x:f>IF(A199="","",'通知ルール'!D7)</x:f>
      </x:c>
      <x:c r="G199" s="66" t="str">
        <x:f>IF(A199="","",'台帳_記入例'!J54&amp;"／"&amp;'台帳_記入例'!K54&amp;"／部門責任者")</x:f>
      </x:c>
      <x:c r="H199" s="66" t="str">
        <x:f>IF(A199="","",'通知ルール'!F7)</x:f>
      </x:c>
      <x:c r="I199" s="66" t="str">
        <x:f>IF(A199="","",IF('台帳_記入例'!G54="対象外","対象外・別管理",IF('台帳_記入例'!G54&lt;&gt;"確定","保留・原本要確認",IF(NOT(AND('台帳_記入例'!$G$54="確定",'台帳_記入例'!$L$54="未判断")),"条件外・通知停止",IF(E199="","基準日要確認",IF(E199&lt;'使い方'!$B$3,"過去予定・未完了を点検",IF(E199='使い方'!$B$3,"本日対象","予定")))))))</x:f>
      </x:c>
      <x:c r="J199" s="66" t="str">
        <x:f>IF(A199="","",'台帳_記入例'!U54)</x:f>
      </x:c>
    </x:row>
    <x:row r="200" ht="37" customHeight="1">
      <x:c r="A200" s="66" t="str">
        <x:f>IF('台帳_記入例'!A54="","",'台帳_記入例'!A54)</x:f>
      </x:c>
      <x:c r="B200" s="66" t="str">
        <x:f>IF(A200="","",'通知ルール'!A8)</x:f>
      </x:c>
      <x:c r="C200" s="70" t="str">
        <x:f>IF(OR(A200="",'台帳_記入例'!G54&lt;&gt;"確定",'台帳_記入例'!F54=""),"",'台帳_記入例'!F54)</x:f>
      </x:c>
      <x:c r="D200" s="66" t="str">
        <x:f>IF(A200="","",'通知ルール'!C8)</x:f>
      </x:c>
      <x:c r="E200" s="70" t="str">
        <x:f>IF(OR(A200="",C200=""),"",C200-D200)</x:f>
      </x:c>
      <x:c r="F200" s="66" t="str">
        <x:f>IF(A200="","",'通知ルール'!D8)</x:f>
      </x:c>
      <x:c r="G200" s="66" t="str">
        <x:f>IF(A200="","",'台帳_記入例'!J54&amp;"／"&amp;'台帳_記入例'!K54)</x:f>
      </x:c>
      <x:c r="H200" s="66" t="str">
        <x:f>IF(A200="","",'通知ルール'!F8)</x:f>
      </x:c>
      <x:c r="I200" s="66" t="str">
        <x:f>IF(A200="","",IF('台帳_記入例'!G54="対象外","対象外・別管理",IF('台帳_記入例'!G54&lt;&gt;"確定","保留・原本要確認",IF(NOT(AND('台帳_記入例'!$G$54="確定",'台帳_記入例'!$U$54&lt;&gt;"今回連絡完了")),"条件外・通知停止",IF(E200="","基準日要確認",IF(E200&lt;'使い方'!$B$3,"過去予定・未完了を点検",IF(E200='使い方'!$B$3,"本日対象","予定")))))))</x:f>
      </x:c>
      <x:c r="J200" s="66" t="str">
        <x:f>IF(A200="","",'台帳_記入例'!U54)</x:f>
      </x:c>
    </x:row>
    <x:row r="201" ht="37" customHeight="1">
      <x:c r="A201" s="66" t="str">
        <x:f>IF('台帳_記入例'!A54="","",'台帳_記入例'!A54)</x:f>
      </x:c>
      <x:c r="B201" s="66" t="str">
        <x:f>IF(A201="","",'通知ルール'!A9)</x:f>
      </x:c>
      <x:c r="C201" s="70" t="str">
        <x:f>IF(OR(A201="",'台帳_記入例'!G54&lt;&gt;"確定",'台帳_記入例'!F54=""),"",'台帳_記入例'!F54)</x:f>
      </x:c>
      <x:c r="D201" s="66" t="str">
        <x:f>IF(A201="","",'通知ルール'!C9)</x:f>
      </x:c>
      <x:c r="E201" s="70" t="str">
        <x:f>IF(OR(A201="",C201=""),"",C201-D201)</x:f>
      </x:c>
      <x:c r="F201" s="66" t="str">
        <x:f>IF(A201="","",'通知ルール'!D9)</x:f>
      </x:c>
      <x:c r="G201" s="66" t="str">
        <x:f>IF(A201="","",'台帳_記入例'!J54&amp;"／"&amp;'台帳_記入例'!K54&amp;"／部門責任者")</x:f>
      </x:c>
      <x:c r="H201" s="66" t="str">
        <x:f>IF(A201="","",'通知ルール'!F9)</x:f>
      </x:c>
      <x:c r="I201" s="66" t="str">
        <x:f>IF(A201="","",IF('台帳_記入例'!G54="対象外","対象外・別管理",IF('台帳_記入例'!G54&lt;&gt;"確定","保留・原本要確認",IF(NOT(AND('台帳_記入例'!$G$54="確定",'台帳_記入例'!$U$54&lt;&gt;"今回連絡完了")),"条件外・通知停止",IF(E201="","基準日要確認",IF(E201&lt;'使い方'!$B$3,"過去予定・未完了を点検",IF(E201='使い方'!$B$3,"本日対象","予定")))))))</x:f>
      </x:c>
      <x:c r="J201" s="66" t="str">
        <x:f>IF(A201="","",'台帳_記入例'!U54)</x:f>
      </x:c>
    </x:row>
    <x:row r="202" ht="37" customHeight="1">
      <x:c r="A202" s="66" t="str">
        <x:f>IF('台帳_記入例'!A55="","",'台帳_記入例'!A55)</x:f>
      </x:c>
      <x:c r="B202" s="66" t="str">
        <x:f>IF(A202="","",'通知ルール'!A6)</x:f>
      </x:c>
      <x:c r="C202" s="70" t="str">
        <x:f>IF(OR(A202="",'台帳_記入例'!G55&lt;&gt;"確定",'台帳_記入例'!I55=""),"",'台帳_記入例'!I55)</x:f>
      </x:c>
      <x:c r="D202" s="66" t="str">
        <x:f>IF(A202="","",'通知ルール'!C6)</x:f>
      </x:c>
      <x:c r="E202" s="70" t="str">
        <x:f>IF(OR(A202="",C202=""),"",C202-D202)</x:f>
      </x:c>
      <x:c r="F202" s="66" t="str">
        <x:f>IF(A202="","",'通知ルール'!D6)</x:f>
      </x:c>
      <x:c r="G202" s="66" t="str">
        <x:f>IF(A202="","",'台帳_記入例'!J55&amp;"／"&amp;'台帳_記入例'!K55)</x:f>
      </x:c>
      <x:c r="H202" s="66" t="str">
        <x:f>IF(A202="","",'通知ルール'!F6)</x:f>
      </x:c>
      <x:c r="I202" s="66" t="str">
        <x:f>IF(A202="","",IF('台帳_記入例'!G55="対象外","対象外・別管理",IF('台帳_記入例'!G55&lt;&gt;"確定","保留・原本要確認",IF(NOT(AND('台帳_記入例'!$G$55="確定",'台帳_記入例'!$L$55="未判断")),"条件外・通知停止",IF(E202="","基準日要確認",IF(E202&lt;'使い方'!$B$3,"過去予定・未完了を点検",IF(E202='使い方'!$B$3,"本日対象","予定")))))))</x:f>
      </x:c>
      <x:c r="J202" s="66" t="str">
        <x:f>IF(A202="","",'台帳_記入例'!U55)</x:f>
      </x:c>
    </x:row>
    <x:row r="203" ht="37" customHeight="1">
      <x:c r="A203" s="66" t="str">
        <x:f>IF('台帳_記入例'!A55="","",'台帳_記入例'!A55)</x:f>
      </x:c>
      <x:c r="B203" s="66" t="str">
        <x:f>IF(A203="","",'通知ルール'!A7)</x:f>
      </x:c>
      <x:c r="C203" s="70" t="str">
        <x:f>IF(OR(A203="",'台帳_記入例'!G55&lt;&gt;"確定",'台帳_記入例'!I55=""),"",'台帳_記入例'!I55)</x:f>
      </x:c>
      <x:c r="D203" s="66" t="str">
        <x:f>IF(A203="","",'通知ルール'!C7)</x:f>
      </x:c>
      <x:c r="E203" s="70" t="str">
        <x:f>IF(OR(A203="",C203=""),"",C203-D203)</x:f>
      </x:c>
      <x:c r="F203" s="66" t="str">
        <x:f>IF(A203="","",'通知ルール'!D7)</x:f>
      </x:c>
      <x:c r="G203" s="66" t="str">
        <x:f>IF(A203="","",'台帳_記入例'!J55&amp;"／"&amp;'台帳_記入例'!K55&amp;"／部門責任者")</x:f>
      </x:c>
      <x:c r="H203" s="66" t="str">
        <x:f>IF(A203="","",'通知ルール'!F7)</x:f>
      </x:c>
      <x:c r="I203" s="66" t="str">
        <x:f>IF(A203="","",IF('台帳_記入例'!G55="対象外","対象外・別管理",IF('台帳_記入例'!G55&lt;&gt;"確定","保留・原本要確認",IF(NOT(AND('台帳_記入例'!$G$55="確定",'台帳_記入例'!$L$55="未判断")),"条件外・通知停止",IF(E203="","基準日要確認",IF(E203&lt;'使い方'!$B$3,"過去予定・未完了を点検",IF(E203='使い方'!$B$3,"本日対象","予定")))))))</x:f>
      </x:c>
      <x:c r="J203" s="66" t="str">
        <x:f>IF(A203="","",'台帳_記入例'!U55)</x:f>
      </x:c>
    </x:row>
    <x:row r="204" ht="37" customHeight="1">
      <x:c r="A204" s="66" t="str">
        <x:f>IF('台帳_記入例'!A55="","",'台帳_記入例'!A55)</x:f>
      </x:c>
      <x:c r="B204" s="66" t="str">
        <x:f>IF(A204="","",'通知ルール'!A8)</x:f>
      </x:c>
      <x:c r="C204" s="70" t="str">
        <x:f>IF(OR(A204="",'台帳_記入例'!G55&lt;&gt;"確定",'台帳_記入例'!F55=""),"",'台帳_記入例'!F55)</x:f>
      </x:c>
      <x:c r="D204" s="66" t="str">
        <x:f>IF(A204="","",'通知ルール'!C8)</x:f>
      </x:c>
      <x:c r="E204" s="70" t="str">
        <x:f>IF(OR(A204="",C204=""),"",C204-D204)</x:f>
      </x:c>
      <x:c r="F204" s="66" t="str">
        <x:f>IF(A204="","",'通知ルール'!D8)</x:f>
      </x:c>
      <x:c r="G204" s="66" t="str">
        <x:f>IF(A204="","",'台帳_記入例'!J55&amp;"／"&amp;'台帳_記入例'!K55)</x:f>
      </x:c>
      <x:c r="H204" s="66" t="str">
        <x:f>IF(A204="","",'通知ルール'!F8)</x:f>
      </x:c>
      <x:c r="I204" s="66" t="str">
        <x:f>IF(A204="","",IF('台帳_記入例'!G55="対象外","対象外・別管理",IF('台帳_記入例'!G55&lt;&gt;"確定","保留・原本要確認",IF(NOT(AND('台帳_記入例'!$G$55="確定",'台帳_記入例'!$U$55&lt;&gt;"今回連絡完了")),"条件外・通知停止",IF(E204="","基準日要確認",IF(E204&lt;'使い方'!$B$3,"過去予定・未完了を点検",IF(E204='使い方'!$B$3,"本日対象","予定")))))))</x:f>
      </x:c>
      <x:c r="J204" s="66" t="str">
        <x:f>IF(A204="","",'台帳_記入例'!U55)</x:f>
      </x:c>
    </x:row>
    <x:row r="205" ht="37" customHeight="1">
      <x:c r="A205" s="66" t="str">
        <x:f>IF('台帳_記入例'!A55="","",'台帳_記入例'!A55)</x:f>
      </x:c>
      <x:c r="B205" s="66" t="str">
        <x:f>IF(A205="","",'通知ルール'!A9)</x:f>
      </x:c>
      <x:c r="C205" s="70" t="str">
        <x:f>IF(OR(A205="",'台帳_記入例'!G55&lt;&gt;"確定",'台帳_記入例'!F55=""),"",'台帳_記入例'!F55)</x:f>
      </x:c>
      <x:c r="D205" s="66" t="str">
        <x:f>IF(A205="","",'通知ルール'!C9)</x:f>
      </x:c>
      <x:c r="E205" s="70" t="str">
        <x:f>IF(OR(A205="",C205=""),"",C205-D205)</x:f>
      </x:c>
      <x:c r="F205" s="66" t="str">
        <x:f>IF(A205="","",'通知ルール'!D9)</x:f>
      </x:c>
      <x:c r="G205" s="66" t="str">
        <x:f>IF(A205="","",'台帳_記入例'!J55&amp;"／"&amp;'台帳_記入例'!K55&amp;"／部門責任者")</x:f>
      </x:c>
      <x:c r="H205" s="66" t="str">
        <x:f>IF(A205="","",'通知ルール'!F9)</x:f>
      </x:c>
      <x:c r="I205" s="66" t="str">
        <x:f>IF(A205="","",IF('台帳_記入例'!G55="対象外","対象外・別管理",IF('台帳_記入例'!G55&lt;&gt;"確定","保留・原本要確認",IF(NOT(AND('台帳_記入例'!$G$55="確定",'台帳_記入例'!$U$55&lt;&gt;"今回連絡完了")),"条件外・通知停止",IF(E205="","基準日要確認",IF(E205&lt;'使い方'!$B$3,"過去予定・未完了を点検",IF(E205='使い方'!$B$3,"本日対象","予定")))))))</x:f>
      </x:c>
      <x:c r="J205" s="66" t="str">
        <x:f>IF(A205="","",'台帳_記入例'!U55)</x:f>
      </x:c>
    </x:row>
  </x:sheetData>
  <x:mergeCells>
    <x:mergeCell ref="A1:J1"/>
    <x:mergeCell ref="A2:J2"/>
  </x:mergeCells>
  <x:conditionalFormatting sqref="I6:I205">
    <x:cfRule type="expression" dxfId="7" priority="1">
      <x:formula>OR(I6="過去予定・未完了を点検",I6="保留・原本要確認")</x:formula>
    </x:cfRule>
  </x:conditionalFormatting>
  <x:pageMargins left="0.7" right="0.7" top="0.75" bottom="0.75" header="0.3" footer="0.3"/>
  <x:tableParts count="1">
    <x:tablePart xmlns:r="http://schemas.openxmlformats.org/officeDocument/2006/relationships" r:id="Rbd8f2ee4aae64a7f"/>
  </x:tableParts>
</x:worksheet>
</file>

<file path=xl/worksheets/sheet9.xml><?xml version="1.0" encoding="utf-8"?>
<x:worksheet xmlns:x="http://schemas.openxmlformats.org/spreadsheetml/2006/main">
  <x:sheetFormatPr defaultRowHeight="15"/>
  <x:cols>
    <x:col min="1" max="1" width="16" hidden="0" customWidth="1"/>
    <x:col min="2" max="2" width="29" hidden="0" customWidth="1"/>
    <x:col min="3" max="3" width="29" hidden="0" customWidth="1"/>
    <x:col min="4" max="4" width="29" hidden="0" customWidth="1"/>
    <x:col min="5" max="5" width="38" hidden="0" customWidth="1"/>
  </x:cols>
  <x:sheetData>
    <x:row r="1" ht="35" customHeight="1">
      <x:c r="A1" s="10" t="str">
        <x:v>月別の期限カレンダー｜空欄</x:v>
      </x:c>
      <x:c r="B1" s="10"/>
      <x:c r="C1" s="10"/>
      <x:c r="D1" s="10"/>
      <x:c r="E1" s="10"/>
    </x:row>
    <x:row r="2" ht="36" customHeight="1">
      <x:c r="A2" s="11" t="str">
        <x:v>完了済みも含む日付一覧です。期限不明・対象外の行は日付欄に出ないため、台帳U列と対応予定日も確認してください。</x:v>
      </x:c>
      <x:c r="B2" s="11"/>
      <x:c r="C2" s="11"/>
      <x:c r="D2" s="11"/>
      <x:c r="E2" s="11"/>
    </x:row>
    <x:row r="3">
      <x:c r="A3" s="12" t="str">
        <x:v>表示月</x:v>
      </x:c>
      <x:c r="B3" s="76" t="n">
        <x:f>'使い方'!B6</x:f>
        <x:v>46266</x:v>
      </x:c>
      <x:c r="C3" s="12"/>
      <x:c r="D3" s="12"/>
      <x:c r="E3" s="12"/>
    </x:row>
    <x:row r="4">
      <x:c r="A4" s="12"/>
      <x:c r="B4" s="12"/>
      <x:c r="C4" s="12"/>
      <x:c r="D4" s="12"/>
      <x:c r="E4" s="12"/>
    </x:row>
    <x:row r="5" ht="42" customHeight="1">
      <x:c r="A5" s="43" t="str">
        <x:v>日付</x:v>
      </x:c>
      <x:c r="B5" s="43" t="str">
        <x:v>判断期限の契約ID</x:v>
      </x:c>
      <x:c r="C5" s="43" t="str">
        <x:v>原本で確認した連絡期限の契約ID</x:v>
      </x:c>
      <x:c r="D5" s="43" t="str">
        <x:v>対応予定の契約ID</x:v>
      </x:c>
      <x:c r="E5" s="43" t="str">
        <x:v>この一覧の読み方</x:v>
      </x:c>
    </x:row>
    <x:row r="6" ht="37" customHeight="1">
      <x:c r="A6" s="60" t="n">
        <x:f>IF(MONTH(DATE(YEAR($B$3),MONTH($B$3),1))=MONTH($B$3),DATE(YEAR($B$3),MONTH($B$3),1),"")</x:f>
        <x:v>46266</x:v>
      </x:c>
      <x:c r="B6" s="40" t="str">
        <x:f>IF($A6="","",IF('台帳_空欄'!$I$6=$A6,'台帳_空欄'!$A$6&amp;" ","")&amp;IF('台帳_空欄'!$I$7=$A6,'台帳_空欄'!$A$7&amp;" ","")&amp;IF('台帳_空欄'!$I$8=$A6,'台帳_空欄'!$A$8&amp;" ","")&amp;IF('台帳_空欄'!$I$9=$A6,'台帳_空欄'!$A$9&amp;" ","")&amp;IF('台帳_空欄'!$I$10=$A6,'台帳_空欄'!$A$10&amp;" ","")&amp;IF('台帳_空欄'!$I$11=$A6,'台帳_空欄'!$A$11&amp;" ","")&amp;IF('台帳_空欄'!$I$12=$A6,'台帳_空欄'!$A$12&amp;" ","")&amp;IF('台帳_空欄'!$I$13=$A6,'台帳_空欄'!$A$13&amp;" ","")&amp;IF('台帳_空欄'!$I$14=$A6,'台帳_空欄'!$A$14&amp;" ","")&amp;IF('台帳_空欄'!$I$15=$A6,'台帳_空欄'!$A$15&amp;" ","")&amp;IF('台帳_空欄'!$I$16=$A6,'台帳_空欄'!$A$16&amp;" ","")&amp;IF('台帳_空欄'!$I$17=$A6,'台帳_空欄'!$A$17&amp;" ","")&amp;IF('台帳_空欄'!$I$18=$A6,'台帳_空欄'!$A$18&amp;" ","")&amp;IF('台帳_空欄'!$I$19=$A6,'台帳_空欄'!$A$19&amp;" ","")&amp;IF('台帳_空欄'!$I$20=$A6,'台帳_空欄'!$A$20&amp;" ","")&amp;IF('台帳_空欄'!$I$21=$A6,'台帳_空欄'!$A$21&amp;" ","")&amp;IF('台帳_空欄'!$I$22=$A6,'台帳_空欄'!$A$22&amp;" ","")&amp;IF('台帳_空欄'!$I$23=$A6,'台帳_空欄'!$A$23&amp;" ","")&amp;IF('台帳_空欄'!$I$24=$A6,'台帳_空欄'!$A$24&amp;" ","")&amp;IF('台帳_空欄'!$I$25=$A6,'台帳_空欄'!$A$25&amp;" ","")&amp;IF('台帳_空欄'!$I$26=$A6,'台帳_空欄'!$A$26&amp;" ","")&amp;IF('台帳_空欄'!$I$27=$A6,'台帳_空欄'!$A$27&amp;" ","")&amp;IF('台帳_空欄'!$I$28=$A6,'台帳_空欄'!$A$28&amp;" ","")&amp;IF('台帳_空欄'!$I$29=$A6,'台帳_空欄'!$A$29&amp;" ","")&amp;IF('台帳_空欄'!$I$30=$A6,'台帳_空欄'!$A$30&amp;" ","")&amp;IF('台帳_空欄'!$I$31=$A6,'台帳_空欄'!$A$31&amp;" ","")&amp;IF('台帳_空欄'!$I$32=$A6,'台帳_空欄'!$A$32&amp;" ","")&amp;IF('台帳_空欄'!$I$33=$A6,'台帳_空欄'!$A$33&amp;" ","")&amp;IF('台帳_空欄'!$I$34=$A6,'台帳_空欄'!$A$34&amp;" ","")&amp;IF('台帳_空欄'!$I$35=$A6,'台帳_空欄'!$A$35&amp;" ","")&amp;IF('台帳_空欄'!$I$36=$A6,'台帳_空欄'!$A$36&amp;" ","")&amp;IF('台帳_空欄'!$I$37=$A6,'台帳_空欄'!$A$37&amp;" ","")&amp;IF('台帳_空欄'!$I$38=$A6,'台帳_空欄'!$A$38&amp;" ","")&amp;IF('台帳_空欄'!$I$39=$A6,'台帳_空欄'!$A$39&amp;" ","")&amp;IF('台帳_空欄'!$I$40=$A6,'台帳_空欄'!$A$40&amp;" ","")&amp;IF('台帳_空欄'!$I$41=$A6,'台帳_空欄'!$A$41&amp;" ","")&amp;IF('台帳_空欄'!$I$42=$A6,'台帳_空欄'!$A$42&amp;" ","")&amp;IF('台帳_空欄'!$I$43=$A6,'台帳_空欄'!$A$43&amp;" ","")&amp;IF('台帳_空欄'!$I$44=$A6,'台帳_空欄'!$A$44&amp;" ","")&amp;IF('台帳_空欄'!$I$45=$A6,'台帳_空欄'!$A$45&amp;" ","")&amp;IF('台帳_空欄'!$I$46=$A6,'台帳_空欄'!$A$46&amp;" ","")&amp;IF('台帳_空欄'!$I$47=$A6,'台帳_空欄'!$A$47&amp;" ","")&amp;IF('台帳_空欄'!$I$48=$A6,'台帳_空欄'!$A$48&amp;" ","")&amp;IF('台帳_空欄'!$I$49=$A6,'台帳_空欄'!$A$49&amp;" ","")&amp;IF('台帳_空欄'!$I$50=$A6,'台帳_空欄'!$A$50&amp;" ","")&amp;IF('台帳_空欄'!$I$51=$A6,'台帳_空欄'!$A$51&amp;" ","")&amp;IF('台帳_空欄'!$I$52=$A6,'台帳_空欄'!$A$52&amp;" ","")&amp;IF('台帳_空欄'!$I$53=$A6,'台帳_空欄'!$A$53&amp;" ","")&amp;IF('台帳_空欄'!$I$54=$A6,'台帳_空欄'!$A$54&amp;" ","")&amp;IF('台帳_空欄'!$I$55=$A6,'台帳_空欄'!$A$55&amp;" ",""))</x:f>
      </x:c>
      <x:c r="C6" s="40" t="str">
        <x:f>IF($A6="","",IF('台帳_空欄'!$F$6=$A6,'台帳_空欄'!$A$6&amp;" ","")&amp;IF('台帳_空欄'!$F$7=$A6,'台帳_空欄'!$A$7&amp;" ","")&amp;IF('台帳_空欄'!$F$8=$A6,'台帳_空欄'!$A$8&amp;" ","")&amp;IF('台帳_空欄'!$F$9=$A6,'台帳_空欄'!$A$9&amp;" ","")&amp;IF('台帳_空欄'!$F$10=$A6,'台帳_空欄'!$A$10&amp;" ","")&amp;IF('台帳_空欄'!$F$11=$A6,'台帳_空欄'!$A$11&amp;" ","")&amp;IF('台帳_空欄'!$F$12=$A6,'台帳_空欄'!$A$12&amp;" ","")&amp;IF('台帳_空欄'!$F$13=$A6,'台帳_空欄'!$A$13&amp;" ","")&amp;IF('台帳_空欄'!$F$14=$A6,'台帳_空欄'!$A$14&amp;" ","")&amp;IF('台帳_空欄'!$F$15=$A6,'台帳_空欄'!$A$15&amp;" ","")&amp;IF('台帳_空欄'!$F$16=$A6,'台帳_空欄'!$A$16&amp;" ","")&amp;IF('台帳_空欄'!$F$17=$A6,'台帳_空欄'!$A$17&amp;" ","")&amp;IF('台帳_空欄'!$F$18=$A6,'台帳_空欄'!$A$18&amp;" ","")&amp;IF('台帳_空欄'!$F$19=$A6,'台帳_空欄'!$A$19&amp;" ","")&amp;IF('台帳_空欄'!$F$20=$A6,'台帳_空欄'!$A$20&amp;" ","")&amp;IF('台帳_空欄'!$F$21=$A6,'台帳_空欄'!$A$21&amp;" ","")&amp;IF('台帳_空欄'!$F$22=$A6,'台帳_空欄'!$A$22&amp;" ","")&amp;IF('台帳_空欄'!$F$23=$A6,'台帳_空欄'!$A$23&amp;" ","")&amp;IF('台帳_空欄'!$F$24=$A6,'台帳_空欄'!$A$24&amp;" ","")&amp;IF('台帳_空欄'!$F$25=$A6,'台帳_空欄'!$A$25&amp;" ","")&amp;IF('台帳_空欄'!$F$26=$A6,'台帳_空欄'!$A$26&amp;" ","")&amp;IF('台帳_空欄'!$F$27=$A6,'台帳_空欄'!$A$27&amp;" ","")&amp;IF('台帳_空欄'!$F$28=$A6,'台帳_空欄'!$A$28&amp;" ","")&amp;IF('台帳_空欄'!$F$29=$A6,'台帳_空欄'!$A$29&amp;" ","")&amp;IF('台帳_空欄'!$F$30=$A6,'台帳_空欄'!$A$30&amp;" ","")&amp;IF('台帳_空欄'!$F$31=$A6,'台帳_空欄'!$A$31&amp;" ","")&amp;IF('台帳_空欄'!$F$32=$A6,'台帳_空欄'!$A$32&amp;" ","")&amp;IF('台帳_空欄'!$F$33=$A6,'台帳_空欄'!$A$33&amp;" ","")&amp;IF('台帳_空欄'!$F$34=$A6,'台帳_空欄'!$A$34&amp;" ","")&amp;IF('台帳_空欄'!$F$35=$A6,'台帳_空欄'!$A$35&amp;" ","")&amp;IF('台帳_空欄'!$F$36=$A6,'台帳_空欄'!$A$36&amp;" ","")&amp;IF('台帳_空欄'!$F$37=$A6,'台帳_空欄'!$A$37&amp;" ","")&amp;IF('台帳_空欄'!$F$38=$A6,'台帳_空欄'!$A$38&amp;" ","")&amp;IF('台帳_空欄'!$F$39=$A6,'台帳_空欄'!$A$39&amp;" ","")&amp;IF('台帳_空欄'!$F$40=$A6,'台帳_空欄'!$A$40&amp;" ","")&amp;IF('台帳_空欄'!$F$41=$A6,'台帳_空欄'!$A$41&amp;" ","")&amp;IF('台帳_空欄'!$F$42=$A6,'台帳_空欄'!$A$42&amp;" ","")&amp;IF('台帳_空欄'!$F$43=$A6,'台帳_空欄'!$A$43&amp;" ","")&amp;IF('台帳_空欄'!$F$44=$A6,'台帳_空欄'!$A$44&amp;" ","")&amp;IF('台帳_空欄'!$F$45=$A6,'台帳_空欄'!$A$45&amp;" ","")&amp;IF('台帳_空欄'!$F$46=$A6,'台帳_空欄'!$A$46&amp;" ","")&amp;IF('台帳_空欄'!$F$47=$A6,'台帳_空欄'!$A$47&amp;" ","")&amp;IF('台帳_空欄'!$F$48=$A6,'台帳_空欄'!$A$48&amp;" ","")&amp;IF('台帳_空欄'!$F$49=$A6,'台帳_空欄'!$A$49&amp;" ","")&amp;IF('台帳_空欄'!$F$50=$A6,'台帳_空欄'!$A$50&amp;" ","")&amp;IF('台帳_空欄'!$F$51=$A6,'台帳_空欄'!$A$51&amp;" ","")&amp;IF('台帳_空欄'!$F$52=$A6,'台帳_空欄'!$A$52&amp;" ","")&amp;IF('台帳_空欄'!$F$53=$A6,'台帳_空欄'!$A$53&amp;" ","")&amp;IF('台帳_空欄'!$F$54=$A6,'台帳_空欄'!$A$54&amp;" ","")&amp;IF('台帳_空欄'!$F$55=$A6,'台帳_空欄'!$A$55&amp;" ",""))</x:f>
      </x:c>
      <x:c r="D6" s="40" t="str">
        <x:f>IF($A6="","",IF('台帳_空欄'!$W$6=$A6,'台帳_空欄'!$A$6&amp;" ","")&amp;IF('台帳_空欄'!$W$7=$A6,'台帳_空欄'!$A$7&amp;" ","")&amp;IF('台帳_空欄'!$W$8=$A6,'台帳_空欄'!$A$8&amp;" ","")&amp;IF('台帳_空欄'!$W$9=$A6,'台帳_空欄'!$A$9&amp;" ","")&amp;IF('台帳_空欄'!$W$10=$A6,'台帳_空欄'!$A$10&amp;" ","")&amp;IF('台帳_空欄'!$W$11=$A6,'台帳_空欄'!$A$11&amp;" ","")&amp;IF('台帳_空欄'!$W$12=$A6,'台帳_空欄'!$A$12&amp;" ","")&amp;IF('台帳_空欄'!$W$13=$A6,'台帳_空欄'!$A$13&amp;" ","")&amp;IF('台帳_空欄'!$W$14=$A6,'台帳_空欄'!$A$14&amp;" ","")&amp;IF('台帳_空欄'!$W$15=$A6,'台帳_空欄'!$A$15&amp;" ","")&amp;IF('台帳_空欄'!$W$16=$A6,'台帳_空欄'!$A$16&amp;" ","")&amp;IF('台帳_空欄'!$W$17=$A6,'台帳_空欄'!$A$17&amp;" ","")&amp;IF('台帳_空欄'!$W$18=$A6,'台帳_空欄'!$A$18&amp;" ","")&amp;IF('台帳_空欄'!$W$19=$A6,'台帳_空欄'!$A$19&amp;" ","")&amp;IF('台帳_空欄'!$W$20=$A6,'台帳_空欄'!$A$20&amp;" ","")&amp;IF('台帳_空欄'!$W$21=$A6,'台帳_空欄'!$A$21&amp;" ","")&amp;IF('台帳_空欄'!$W$22=$A6,'台帳_空欄'!$A$22&amp;" ","")&amp;IF('台帳_空欄'!$W$23=$A6,'台帳_空欄'!$A$23&amp;" ","")&amp;IF('台帳_空欄'!$W$24=$A6,'台帳_空欄'!$A$24&amp;" ","")&amp;IF('台帳_空欄'!$W$25=$A6,'台帳_空欄'!$A$25&amp;" ","")&amp;IF('台帳_空欄'!$W$26=$A6,'台帳_空欄'!$A$26&amp;" ","")&amp;IF('台帳_空欄'!$W$27=$A6,'台帳_空欄'!$A$27&amp;" ","")&amp;IF('台帳_空欄'!$W$28=$A6,'台帳_空欄'!$A$28&amp;" ","")&amp;IF('台帳_空欄'!$W$29=$A6,'台帳_空欄'!$A$29&amp;" ","")&amp;IF('台帳_空欄'!$W$30=$A6,'台帳_空欄'!$A$30&amp;" ","")&amp;IF('台帳_空欄'!$W$31=$A6,'台帳_空欄'!$A$31&amp;" ","")&amp;IF('台帳_空欄'!$W$32=$A6,'台帳_空欄'!$A$32&amp;" ","")&amp;IF('台帳_空欄'!$W$33=$A6,'台帳_空欄'!$A$33&amp;" ","")&amp;IF('台帳_空欄'!$W$34=$A6,'台帳_空欄'!$A$34&amp;" ","")&amp;IF('台帳_空欄'!$W$35=$A6,'台帳_空欄'!$A$35&amp;" ","")&amp;IF('台帳_空欄'!$W$36=$A6,'台帳_空欄'!$A$36&amp;" ","")&amp;IF('台帳_空欄'!$W$37=$A6,'台帳_空欄'!$A$37&amp;" ","")&amp;IF('台帳_空欄'!$W$38=$A6,'台帳_空欄'!$A$38&amp;" ","")&amp;IF('台帳_空欄'!$W$39=$A6,'台帳_空欄'!$A$39&amp;" ","")&amp;IF('台帳_空欄'!$W$40=$A6,'台帳_空欄'!$A$40&amp;" ","")&amp;IF('台帳_空欄'!$W$41=$A6,'台帳_空欄'!$A$41&amp;" ","")&amp;IF('台帳_空欄'!$W$42=$A6,'台帳_空欄'!$A$42&amp;" ","")&amp;IF('台帳_空欄'!$W$43=$A6,'台帳_空欄'!$A$43&amp;" ","")&amp;IF('台帳_空欄'!$W$44=$A6,'台帳_空欄'!$A$44&amp;" ","")&amp;IF('台帳_空欄'!$W$45=$A6,'台帳_空欄'!$A$45&amp;" ","")&amp;IF('台帳_空欄'!$W$46=$A6,'台帳_空欄'!$A$46&amp;" ","")&amp;IF('台帳_空欄'!$W$47=$A6,'台帳_空欄'!$A$47&amp;" ","")&amp;IF('台帳_空欄'!$W$48=$A6,'台帳_空欄'!$A$48&amp;" ","")&amp;IF('台帳_空欄'!$W$49=$A6,'台帳_空欄'!$A$49&amp;" ","")&amp;IF('台帳_空欄'!$W$50=$A6,'台帳_空欄'!$A$50&amp;" ","")&amp;IF('台帳_空欄'!$W$51=$A6,'台帳_空欄'!$A$51&amp;" ","")&amp;IF('台帳_空欄'!$W$52=$A6,'台帳_空欄'!$A$52&amp;" ","")&amp;IF('台帳_空欄'!$W$53=$A6,'台帳_空欄'!$A$53&amp;" ","")&amp;IF('台帳_空欄'!$W$54=$A6,'台帳_空欄'!$A$54&amp;" ","")&amp;IF('台帳_空欄'!$W$55=$A6,'台帳_空欄'!$A$55&amp;" ",""))</x:f>
      </x:c>
      <x:c r="E6" s="40" t="str">
        <x:f>IF(A6="","",IF(OR(B6&lt;&gt;"",C6&lt;&gt;"",D6&lt;&gt;""),"台帳で完了状態・担当を確認",""))</x:f>
      </x:c>
    </x:row>
    <x:row r="7" ht="37" customHeight="1">
      <x:c r="A7" s="60" t="n">
        <x:f>IF(MONTH(DATE(YEAR($B$3),MONTH($B$3),2))=MONTH($B$3),DATE(YEAR($B$3),MONTH($B$3),2),"")</x:f>
        <x:v>46267</x:v>
      </x:c>
      <x:c r="B7" s="40" t="str">
        <x:f>IF($A7="","",IF('台帳_空欄'!$I$6=$A7,'台帳_空欄'!$A$6&amp;" ","")&amp;IF('台帳_空欄'!$I$7=$A7,'台帳_空欄'!$A$7&amp;" ","")&amp;IF('台帳_空欄'!$I$8=$A7,'台帳_空欄'!$A$8&amp;" ","")&amp;IF('台帳_空欄'!$I$9=$A7,'台帳_空欄'!$A$9&amp;" ","")&amp;IF('台帳_空欄'!$I$10=$A7,'台帳_空欄'!$A$10&amp;" ","")&amp;IF('台帳_空欄'!$I$11=$A7,'台帳_空欄'!$A$11&amp;" ","")&amp;IF('台帳_空欄'!$I$12=$A7,'台帳_空欄'!$A$12&amp;" ","")&amp;IF('台帳_空欄'!$I$13=$A7,'台帳_空欄'!$A$13&amp;" ","")&amp;IF('台帳_空欄'!$I$14=$A7,'台帳_空欄'!$A$14&amp;" ","")&amp;IF('台帳_空欄'!$I$15=$A7,'台帳_空欄'!$A$15&amp;" ","")&amp;IF('台帳_空欄'!$I$16=$A7,'台帳_空欄'!$A$16&amp;" ","")&amp;IF('台帳_空欄'!$I$17=$A7,'台帳_空欄'!$A$17&amp;" ","")&amp;IF('台帳_空欄'!$I$18=$A7,'台帳_空欄'!$A$18&amp;" ","")&amp;IF('台帳_空欄'!$I$19=$A7,'台帳_空欄'!$A$19&amp;" ","")&amp;IF('台帳_空欄'!$I$20=$A7,'台帳_空欄'!$A$20&amp;" ","")&amp;IF('台帳_空欄'!$I$21=$A7,'台帳_空欄'!$A$21&amp;" ","")&amp;IF('台帳_空欄'!$I$22=$A7,'台帳_空欄'!$A$22&amp;" ","")&amp;IF('台帳_空欄'!$I$23=$A7,'台帳_空欄'!$A$23&amp;" ","")&amp;IF('台帳_空欄'!$I$24=$A7,'台帳_空欄'!$A$24&amp;" ","")&amp;IF('台帳_空欄'!$I$25=$A7,'台帳_空欄'!$A$25&amp;" ","")&amp;IF('台帳_空欄'!$I$26=$A7,'台帳_空欄'!$A$26&amp;" ","")&amp;IF('台帳_空欄'!$I$27=$A7,'台帳_空欄'!$A$27&amp;" ","")&amp;IF('台帳_空欄'!$I$28=$A7,'台帳_空欄'!$A$28&amp;" ","")&amp;IF('台帳_空欄'!$I$29=$A7,'台帳_空欄'!$A$29&amp;" ","")&amp;IF('台帳_空欄'!$I$30=$A7,'台帳_空欄'!$A$30&amp;" ","")&amp;IF('台帳_空欄'!$I$31=$A7,'台帳_空欄'!$A$31&amp;" ","")&amp;IF('台帳_空欄'!$I$32=$A7,'台帳_空欄'!$A$32&amp;" ","")&amp;IF('台帳_空欄'!$I$33=$A7,'台帳_空欄'!$A$33&amp;" ","")&amp;IF('台帳_空欄'!$I$34=$A7,'台帳_空欄'!$A$34&amp;" ","")&amp;IF('台帳_空欄'!$I$35=$A7,'台帳_空欄'!$A$35&amp;" ","")&amp;IF('台帳_空欄'!$I$36=$A7,'台帳_空欄'!$A$36&amp;" ","")&amp;IF('台帳_空欄'!$I$37=$A7,'台帳_空欄'!$A$37&amp;" ","")&amp;IF('台帳_空欄'!$I$38=$A7,'台帳_空欄'!$A$38&amp;" ","")&amp;IF('台帳_空欄'!$I$39=$A7,'台帳_空欄'!$A$39&amp;" ","")&amp;IF('台帳_空欄'!$I$40=$A7,'台帳_空欄'!$A$40&amp;" ","")&amp;IF('台帳_空欄'!$I$41=$A7,'台帳_空欄'!$A$41&amp;" ","")&amp;IF('台帳_空欄'!$I$42=$A7,'台帳_空欄'!$A$42&amp;" ","")&amp;IF('台帳_空欄'!$I$43=$A7,'台帳_空欄'!$A$43&amp;" ","")&amp;IF('台帳_空欄'!$I$44=$A7,'台帳_空欄'!$A$44&amp;" ","")&amp;IF('台帳_空欄'!$I$45=$A7,'台帳_空欄'!$A$45&amp;" ","")&amp;IF('台帳_空欄'!$I$46=$A7,'台帳_空欄'!$A$46&amp;" ","")&amp;IF('台帳_空欄'!$I$47=$A7,'台帳_空欄'!$A$47&amp;" ","")&amp;IF('台帳_空欄'!$I$48=$A7,'台帳_空欄'!$A$48&amp;" ","")&amp;IF('台帳_空欄'!$I$49=$A7,'台帳_空欄'!$A$49&amp;" ","")&amp;IF('台帳_空欄'!$I$50=$A7,'台帳_空欄'!$A$50&amp;" ","")&amp;IF('台帳_空欄'!$I$51=$A7,'台帳_空欄'!$A$51&amp;" ","")&amp;IF('台帳_空欄'!$I$52=$A7,'台帳_空欄'!$A$52&amp;" ","")&amp;IF('台帳_空欄'!$I$53=$A7,'台帳_空欄'!$A$53&amp;" ","")&amp;IF('台帳_空欄'!$I$54=$A7,'台帳_空欄'!$A$54&amp;" ","")&amp;IF('台帳_空欄'!$I$55=$A7,'台帳_空欄'!$A$55&amp;" ",""))</x:f>
      </x:c>
      <x:c r="C7" s="40" t="str">
        <x:f>IF($A7="","",IF('台帳_空欄'!$F$6=$A7,'台帳_空欄'!$A$6&amp;" ","")&amp;IF('台帳_空欄'!$F$7=$A7,'台帳_空欄'!$A$7&amp;" ","")&amp;IF('台帳_空欄'!$F$8=$A7,'台帳_空欄'!$A$8&amp;" ","")&amp;IF('台帳_空欄'!$F$9=$A7,'台帳_空欄'!$A$9&amp;" ","")&amp;IF('台帳_空欄'!$F$10=$A7,'台帳_空欄'!$A$10&amp;" ","")&amp;IF('台帳_空欄'!$F$11=$A7,'台帳_空欄'!$A$11&amp;" ","")&amp;IF('台帳_空欄'!$F$12=$A7,'台帳_空欄'!$A$12&amp;" ","")&amp;IF('台帳_空欄'!$F$13=$A7,'台帳_空欄'!$A$13&amp;" ","")&amp;IF('台帳_空欄'!$F$14=$A7,'台帳_空欄'!$A$14&amp;" ","")&amp;IF('台帳_空欄'!$F$15=$A7,'台帳_空欄'!$A$15&amp;" ","")&amp;IF('台帳_空欄'!$F$16=$A7,'台帳_空欄'!$A$16&amp;" ","")&amp;IF('台帳_空欄'!$F$17=$A7,'台帳_空欄'!$A$17&amp;" ","")&amp;IF('台帳_空欄'!$F$18=$A7,'台帳_空欄'!$A$18&amp;" ","")&amp;IF('台帳_空欄'!$F$19=$A7,'台帳_空欄'!$A$19&amp;" ","")&amp;IF('台帳_空欄'!$F$20=$A7,'台帳_空欄'!$A$20&amp;" ","")&amp;IF('台帳_空欄'!$F$21=$A7,'台帳_空欄'!$A$21&amp;" ","")&amp;IF('台帳_空欄'!$F$22=$A7,'台帳_空欄'!$A$22&amp;" ","")&amp;IF('台帳_空欄'!$F$23=$A7,'台帳_空欄'!$A$23&amp;" ","")&amp;IF('台帳_空欄'!$F$24=$A7,'台帳_空欄'!$A$24&amp;" ","")&amp;IF('台帳_空欄'!$F$25=$A7,'台帳_空欄'!$A$25&amp;" ","")&amp;IF('台帳_空欄'!$F$26=$A7,'台帳_空欄'!$A$26&amp;" ","")&amp;IF('台帳_空欄'!$F$27=$A7,'台帳_空欄'!$A$27&amp;" ","")&amp;IF('台帳_空欄'!$F$28=$A7,'台帳_空欄'!$A$28&amp;" ","")&amp;IF('台帳_空欄'!$F$29=$A7,'台帳_空欄'!$A$29&amp;" ","")&amp;IF('台帳_空欄'!$F$30=$A7,'台帳_空欄'!$A$30&amp;" ","")&amp;IF('台帳_空欄'!$F$31=$A7,'台帳_空欄'!$A$31&amp;" ","")&amp;IF('台帳_空欄'!$F$32=$A7,'台帳_空欄'!$A$32&amp;" ","")&amp;IF('台帳_空欄'!$F$33=$A7,'台帳_空欄'!$A$33&amp;" ","")&amp;IF('台帳_空欄'!$F$34=$A7,'台帳_空欄'!$A$34&amp;" ","")&amp;IF('台帳_空欄'!$F$35=$A7,'台帳_空欄'!$A$35&amp;" ","")&amp;IF('台帳_空欄'!$F$36=$A7,'台帳_空欄'!$A$36&amp;" ","")&amp;IF('台帳_空欄'!$F$37=$A7,'台帳_空欄'!$A$37&amp;" ","")&amp;IF('台帳_空欄'!$F$38=$A7,'台帳_空欄'!$A$38&amp;" ","")&amp;IF('台帳_空欄'!$F$39=$A7,'台帳_空欄'!$A$39&amp;" ","")&amp;IF('台帳_空欄'!$F$40=$A7,'台帳_空欄'!$A$40&amp;" ","")&amp;IF('台帳_空欄'!$F$41=$A7,'台帳_空欄'!$A$41&amp;" ","")&amp;IF('台帳_空欄'!$F$42=$A7,'台帳_空欄'!$A$42&amp;" ","")&amp;IF('台帳_空欄'!$F$43=$A7,'台帳_空欄'!$A$43&amp;" ","")&amp;IF('台帳_空欄'!$F$44=$A7,'台帳_空欄'!$A$44&amp;" ","")&amp;IF('台帳_空欄'!$F$45=$A7,'台帳_空欄'!$A$45&amp;" ","")&amp;IF('台帳_空欄'!$F$46=$A7,'台帳_空欄'!$A$46&amp;" ","")&amp;IF('台帳_空欄'!$F$47=$A7,'台帳_空欄'!$A$47&amp;" ","")&amp;IF('台帳_空欄'!$F$48=$A7,'台帳_空欄'!$A$48&amp;" ","")&amp;IF('台帳_空欄'!$F$49=$A7,'台帳_空欄'!$A$49&amp;" ","")&amp;IF('台帳_空欄'!$F$50=$A7,'台帳_空欄'!$A$50&amp;" ","")&amp;IF('台帳_空欄'!$F$51=$A7,'台帳_空欄'!$A$51&amp;" ","")&amp;IF('台帳_空欄'!$F$52=$A7,'台帳_空欄'!$A$52&amp;" ","")&amp;IF('台帳_空欄'!$F$53=$A7,'台帳_空欄'!$A$53&amp;" ","")&amp;IF('台帳_空欄'!$F$54=$A7,'台帳_空欄'!$A$54&amp;" ","")&amp;IF('台帳_空欄'!$F$55=$A7,'台帳_空欄'!$A$55&amp;" ",""))</x:f>
      </x:c>
      <x:c r="D7" s="40" t="str">
        <x:f>IF($A7="","",IF('台帳_空欄'!$W$6=$A7,'台帳_空欄'!$A$6&amp;" ","")&amp;IF('台帳_空欄'!$W$7=$A7,'台帳_空欄'!$A$7&amp;" ","")&amp;IF('台帳_空欄'!$W$8=$A7,'台帳_空欄'!$A$8&amp;" ","")&amp;IF('台帳_空欄'!$W$9=$A7,'台帳_空欄'!$A$9&amp;" ","")&amp;IF('台帳_空欄'!$W$10=$A7,'台帳_空欄'!$A$10&amp;" ","")&amp;IF('台帳_空欄'!$W$11=$A7,'台帳_空欄'!$A$11&amp;" ","")&amp;IF('台帳_空欄'!$W$12=$A7,'台帳_空欄'!$A$12&amp;" ","")&amp;IF('台帳_空欄'!$W$13=$A7,'台帳_空欄'!$A$13&amp;" ","")&amp;IF('台帳_空欄'!$W$14=$A7,'台帳_空欄'!$A$14&amp;" ","")&amp;IF('台帳_空欄'!$W$15=$A7,'台帳_空欄'!$A$15&amp;" ","")&amp;IF('台帳_空欄'!$W$16=$A7,'台帳_空欄'!$A$16&amp;" ","")&amp;IF('台帳_空欄'!$W$17=$A7,'台帳_空欄'!$A$17&amp;" ","")&amp;IF('台帳_空欄'!$W$18=$A7,'台帳_空欄'!$A$18&amp;" ","")&amp;IF('台帳_空欄'!$W$19=$A7,'台帳_空欄'!$A$19&amp;" ","")&amp;IF('台帳_空欄'!$W$20=$A7,'台帳_空欄'!$A$20&amp;" ","")&amp;IF('台帳_空欄'!$W$21=$A7,'台帳_空欄'!$A$21&amp;" ","")&amp;IF('台帳_空欄'!$W$22=$A7,'台帳_空欄'!$A$22&amp;" ","")&amp;IF('台帳_空欄'!$W$23=$A7,'台帳_空欄'!$A$23&amp;" ","")&amp;IF('台帳_空欄'!$W$24=$A7,'台帳_空欄'!$A$24&amp;" ","")&amp;IF('台帳_空欄'!$W$25=$A7,'台帳_空欄'!$A$25&amp;" ","")&amp;IF('台帳_空欄'!$W$26=$A7,'台帳_空欄'!$A$26&amp;" ","")&amp;IF('台帳_空欄'!$W$27=$A7,'台帳_空欄'!$A$27&amp;" ","")&amp;IF('台帳_空欄'!$W$28=$A7,'台帳_空欄'!$A$28&amp;" ","")&amp;IF('台帳_空欄'!$W$29=$A7,'台帳_空欄'!$A$29&amp;" ","")&amp;IF('台帳_空欄'!$W$30=$A7,'台帳_空欄'!$A$30&amp;" ","")&amp;IF('台帳_空欄'!$W$31=$A7,'台帳_空欄'!$A$31&amp;" ","")&amp;IF('台帳_空欄'!$W$32=$A7,'台帳_空欄'!$A$32&amp;" ","")&amp;IF('台帳_空欄'!$W$33=$A7,'台帳_空欄'!$A$33&amp;" ","")&amp;IF('台帳_空欄'!$W$34=$A7,'台帳_空欄'!$A$34&amp;" ","")&amp;IF('台帳_空欄'!$W$35=$A7,'台帳_空欄'!$A$35&amp;" ","")&amp;IF('台帳_空欄'!$W$36=$A7,'台帳_空欄'!$A$36&amp;" ","")&amp;IF('台帳_空欄'!$W$37=$A7,'台帳_空欄'!$A$37&amp;" ","")&amp;IF('台帳_空欄'!$W$38=$A7,'台帳_空欄'!$A$38&amp;" ","")&amp;IF('台帳_空欄'!$W$39=$A7,'台帳_空欄'!$A$39&amp;" ","")&amp;IF('台帳_空欄'!$W$40=$A7,'台帳_空欄'!$A$40&amp;" ","")&amp;IF('台帳_空欄'!$W$41=$A7,'台帳_空欄'!$A$41&amp;" ","")&amp;IF('台帳_空欄'!$W$42=$A7,'台帳_空欄'!$A$42&amp;" ","")&amp;IF('台帳_空欄'!$W$43=$A7,'台帳_空欄'!$A$43&amp;" ","")&amp;IF('台帳_空欄'!$W$44=$A7,'台帳_空欄'!$A$44&amp;" ","")&amp;IF('台帳_空欄'!$W$45=$A7,'台帳_空欄'!$A$45&amp;" ","")&amp;IF('台帳_空欄'!$W$46=$A7,'台帳_空欄'!$A$46&amp;" ","")&amp;IF('台帳_空欄'!$W$47=$A7,'台帳_空欄'!$A$47&amp;" ","")&amp;IF('台帳_空欄'!$W$48=$A7,'台帳_空欄'!$A$48&amp;" ","")&amp;IF('台帳_空欄'!$W$49=$A7,'台帳_空欄'!$A$49&amp;" ","")&amp;IF('台帳_空欄'!$W$50=$A7,'台帳_空欄'!$A$50&amp;" ","")&amp;IF('台帳_空欄'!$W$51=$A7,'台帳_空欄'!$A$51&amp;" ","")&amp;IF('台帳_空欄'!$W$52=$A7,'台帳_空欄'!$A$52&amp;" ","")&amp;IF('台帳_空欄'!$W$53=$A7,'台帳_空欄'!$A$53&amp;" ","")&amp;IF('台帳_空欄'!$W$54=$A7,'台帳_空欄'!$A$54&amp;" ","")&amp;IF('台帳_空欄'!$W$55=$A7,'台帳_空欄'!$A$55&amp;" ",""))</x:f>
      </x:c>
      <x:c r="E7" s="40" t="str">
        <x:f>IF(A7="","",IF(OR(B7&lt;&gt;"",C7&lt;&gt;"",D7&lt;&gt;""),"台帳で完了状態・担当を確認",""))</x:f>
      </x:c>
    </x:row>
    <x:row r="8" ht="37" customHeight="1">
      <x:c r="A8" s="60" t="n">
        <x:f>IF(MONTH(DATE(YEAR($B$3),MONTH($B$3),3))=MONTH($B$3),DATE(YEAR($B$3),MONTH($B$3),3),"")</x:f>
        <x:v>46268</x:v>
      </x:c>
      <x:c r="B8" s="40" t="str">
        <x:f>IF($A8="","",IF('台帳_空欄'!$I$6=$A8,'台帳_空欄'!$A$6&amp;" ","")&amp;IF('台帳_空欄'!$I$7=$A8,'台帳_空欄'!$A$7&amp;" ","")&amp;IF('台帳_空欄'!$I$8=$A8,'台帳_空欄'!$A$8&amp;" ","")&amp;IF('台帳_空欄'!$I$9=$A8,'台帳_空欄'!$A$9&amp;" ","")&amp;IF('台帳_空欄'!$I$10=$A8,'台帳_空欄'!$A$10&amp;" ","")&amp;IF('台帳_空欄'!$I$11=$A8,'台帳_空欄'!$A$11&amp;" ","")&amp;IF('台帳_空欄'!$I$12=$A8,'台帳_空欄'!$A$12&amp;" ","")&amp;IF('台帳_空欄'!$I$13=$A8,'台帳_空欄'!$A$13&amp;" ","")&amp;IF('台帳_空欄'!$I$14=$A8,'台帳_空欄'!$A$14&amp;" ","")&amp;IF('台帳_空欄'!$I$15=$A8,'台帳_空欄'!$A$15&amp;" ","")&amp;IF('台帳_空欄'!$I$16=$A8,'台帳_空欄'!$A$16&amp;" ","")&amp;IF('台帳_空欄'!$I$17=$A8,'台帳_空欄'!$A$17&amp;" ","")&amp;IF('台帳_空欄'!$I$18=$A8,'台帳_空欄'!$A$18&amp;" ","")&amp;IF('台帳_空欄'!$I$19=$A8,'台帳_空欄'!$A$19&amp;" ","")&amp;IF('台帳_空欄'!$I$20=$A8,'台帳_空欄'!$A$20&amp;" ","")&amp;IF('台帳_空欄'!$I$21=$A8,'台帳_空欄'!$A$21&amp;" ","")&amp;IF('台帳_空欄'!$I$22=$A8,'台帳_空欄'!$A$22&amp;" ","")&amp;IF('台帳_空欄'!$I$23=$A8,'台帳_空欄'!$A$23&amp;" ","")&amp;IF('台帳_空欄'!$I$24=$A8,'台帳_空欄'!$A$24&amp;" ","")&amp;IF('台帳_空欄'!$I$25=$A8,'台帳_空欄'!$A$25&amp;" ","")&amp;IF('台帳_空欄'!$I$26=$A8,'台帳_空欄'!$A$26&amp;" ","")&amp;IF('台帳_空欄'!$I$27=$A8,'台帳_空欄'!$A$27&amp;" ","")&amp;IF('台帳_空欄'!$I$28=$A8,'台帳_空欄'!$A$28&amp;" ","")&amp;IF('台帳_空欄'!$I$29=$A8,'台帳_空欄'!$A$29&amp;" ","")&amp;IF('台帳_空欄'!$I$30=$A8,'台帳_空欄'!$A$30&amp;" ","")&amp;IF('台帳_空欄'!$I$31=$A8,'台帳_空欄'!$A$31&amp;" ","")&amp;IF('台帳_空欄'!$I$32=$A8,'台帳_空欄'!$A$32&amp;" ","")&amp;IF('台帳_空欄'!$I$33=$A8,'台帳_空欄'!$A$33&amp;" ","")&amp;IF('台帳_空欄'!$I$34=$A8,'台帳_空欄'!$A$34&amp;" ","")&amp;IF('台帳_空欄'!$I$35=$A8,'台帳_空欄'!$A$35&amp;" ","")&amp;IF('台帳_空欄'!$I$36=$A8,'台帳_空欄'!$A$36&amp;" ","")&amp;IF('台帳_空欄'!$I$37=$A8,'台帳_空欄'!$A$37&amp;" ","")&amp;IF('台帳_空欄'!$I$38=$A8,'台帳_空欄'!$A$38&amp;" ","")&amp;IF('台帳_空欄'!$I$39=$A8,'台帳_空欄'!$A$39&amp;" ","")&amp;IF('台帳_空欄'!$I$40=$A8,'台帳_空欄'!$A$40&amp;" ","")&amp;IF('台帳_空欄'!$I$41=$A8,'台帳_空欄'!$A$41&amp;" ","")&amp;IF('台帳_空欄'!$I$42=$A8,'台帳_空欄'!$A$42&amp;" ","")&amp;IF('台帳_空欄'!$I$43=$A8,'台帳_空欄'!$A$43&amp;" ","")&amp;IF('台帳_空欄'!$I$44=$A8,'台帳_空欄'!$A$44&amp;" ","")&amp;IF('台帳_空欄'!$I$45=$A8,'台帳_空欄'!$A$45&amp;" ","")&amp;IF('台帳_空欄'!$I$46=$A8,'台帳_空欄'!$A$46&amp;" ","")&amp;IF('台帳_空欄'!$I$47=$A8,'台帳_空欄'!$A$47&amp;" ","")&amp;IF('台帳_空欄'!$I$48=$A8,'台帳_空欄'!$A$48&amp;" ","")&amp;IF('台帳_空欄'!$I$49=$A8,'台帳_空欄'!$A$49&amp;" ","")&amp;IF('台帳_空欄'!$I$50=$A8,'台帳_空欄'!$A$50&amp;" ","")&amp;IF('台帳_空欄'!$I$51=$A8,'台帳_空欄'!$A$51&amp;" ","")&amp;IF('台帳_空欄'!$I$52=$A8,'台帳_空欄'!$A$52&amp;" ","")&amp;IF('台帳_空欄'!$I$53=$A8,'台帳_空欄'!$A$53&amp;" ","")&amp;IF('台帳_空欄'!$I$54=$A8,'台帳_空欄'!$A$54&amp;" ","")&amp;IF('台帳_空欄'!$I$55=$A8,'台帳_空欄'!$A$55&amp;" ",""))</x:f>
      </x:c>
      <x:c r="C8" s="40" t="str">
        <x:f>IF($A8="","",IF('台帳_空欄'!$F$6=$A8,'台帳_空欄'!$A$6&amp;" ","")&amp;IF('台帳_空欄'!$F$7=$A8,'台帳_空欄'!$A$7&amp;" ","")&amp;IF('台帳_空欄'!$F$8=$A8,'台帳_空欄'!$A$8&amp;" ","")&amp;IF('台帳_空欄'!$F$9=$A8,'台帳_空欄'!$A$9&amp;" ","")&amp;IF('台帳_空欄'!$F$10=$A8,'台帳_空欄'!$A$10&amp;" ","")&amp;IF('台帳_空欄'!$F$11=$A8,'台帳_空欄'!$A$11&amp;" ","")&amp;IF('台帳_空欄'!$F$12=$A8,'台帳_空欄'!$A$12&amp;" ","")&amp;IF('台帳_空欄'!$F$13=$A8,'台帳_空欄'!$A$13&amp;" ","")&amp;IF('台帳_空欄'!$F$14=$A8,'台帳_空欄'!$A$14&amp;" ","")&amp;IF('台帳_空欄'!$F$15=$A8,'台帳_空欄'!$A$15&amp;" ","")&amp;IF('台帳_空欄'!$F$16=$A8,'台帳_空欄'!$A$16&amp;" ","")&amp;IF('台帳_空欄'!$F$17=$A8,'台帳_空欄'!$A$17&amp;" ","")&amp;IF('台帳_空欄'!$F$18=$A8,'台帳_空欄'!$A$18&amp;" ","")&amp;IF('台帳_空欄'!$F$19=$A8,'台帳_空欄'!$A$19&amp;" ","")&amp;IF('台帳_空欄'!$F$20=$A8,'台帳_空欄'!$A$20&amp;" ","")&amp;IF('台帳_空欄'!$F$21=$A8,'台帳_空欄'!$A$21&amp;" ","")&amp;IF('台帳_空欄'!$F$22=$A8,'台帳_空欄'!$A$22&amp;" ","")&amp;IF('台帳_空欄'!$F$23=$A8,'台帳_空欄'!$A$23&amp;" ","")&amp;IF('台帳_空欄'!$F$24=$A8,'台帳_空欄'!$A$24&amp;" ","")&amp;IF('台帳_空欄'!$F$25=$A8,'台帳_空欄'!$A$25&amp;" ","")&amp;IF('台帳_空欄'!$F$26=$A8,'台帳_空欄'!$A$26&amp;" ","")&amp;IF('台帳_空欄'!$F$27=$A8,'台帳_空欄'!$A$27&amp;" ","")&amp;IF('台帳_空欄'!$F$28=$A8,'台帳_空欄'!$A$28&amp;" ","")&amp;IF('台帳_空欄'!$F$29=$A8,'台帳_空欄'!$A$29&amp;" ","")&amp;IF('台帳_空欄'!$F$30=$A8,'台帳_空欄'!$A$30&amp;" ","")&amp;IF('台帳_空欄'!$F$31=$A8,'台帳_空欄'!$A$31&amp;" ","")&amp;IF('台帳_空欄'!$F$32=$A8,'台帳_空欄'!$A$32&amp;" ","")&amp;IF('台帳_空欄'!$F$33=$A8,'台帳_空欄'!$A$33&amp;" ","")&amp;IF('台帳_空欄'!$F$34=$A8,'台帳_空欄'!$A$34&amp;" ","")&amp;IF('台帳_空欄'!$F$35=$A8,'台帳_空欄'!$A$35&amp;" ","")&amp;IF('台帳_空欄'!$F$36=$A8,'台帳_空欄'!$A$36&amp;" ","")&amp;IF('台帳_空欄'!$F$37=$A8,'台帳_空欄'!$A$37&amp;" ","")&amp;IF('台帳_空欄'!$F$38=$A8,'台帳_空欄'!$A$38&amp;" ","")&amp;IF('台帳_空欄'!$F$39=$A8,'台帳_空欄'!$A$39&amp;" ","")&amp;IF('台帳_空欄'!$F$40=$A8,'台帳_空欄'!$A$40&amp;" ","")&amp;IF('台帳_空欄'!$F$41=$A8,'台帳_空欄'!$A$41&amp;" ","")&amp;IF('台帳_空欄'!$F$42=$A8,'台帳_空欄'!$A$42&amp;" ","")&amp;IF('台帳_空欄'!$F$43=$A8,'台帳_空欄'!$A$43&amp;" ","")&amp;IF('台帳_空欄'!$F$44=$A8,'台帳_空欄'!$A$44&amp;" ","")&amp;IF('台帳_空欄'!$F$45=$A8,'台帳_空欄'!$A$45&amp;" ","")&amp;IF('台帳_空欄'!$F$46=$A8,'台帳_空欄'!$A$46&amp;" ","")&amp;IF('台帳_空欄'!$F$47=$A8,'台帳_空欄'!$A$47&amp;" ","")&amp;IF('台帳_空欄'!$F$48=$A8,'台帳_空欄'!$A$48&amp;" ","")&amp;IF('台帳_空欄'!$F$49=$A8,'台帳_空欄'!$A$49&amp;" ","")&amp;IF('台帳_空欄'!$F$50=$A8,'台帳_空欄'!$A$50&amp;" ","")&amp;IF('台帳_空欄'!$F$51=$A8,'台帳_空欄'!$A$51&amp;" ","")&amp;IF('台帳_空欄'!$F$52=$A8,'台帳_空欄'!$A$52&amp;" ","")&amp;IF('台帳_空欄'!$F$53=$A8,'台帳_空欄'!$A$53&amp;" ","")&amp;IF('台帳_空欄'!$F$54=$A8,'台帳_空欄'!$A$54&amp;" ","")&amp;IF('台帳_空欄'!$F$55=$A8,'台帳_空欄'!$A$55&amp;" ",""))</x:f>
      </x:c>
      <x:c r="D8" s="40" t="str">
        <x:f>IF($A8="","",IF('台帳_空欄'!$W$6=$A8,'台帳_空欄'!$A$6&amp;" ","")&amp;IF('台帳_空欄'!$W$7=$A8,'台帳_空欄'!$A$7&amp;" ","")&amp;IF('台帳_空欄'!$W$8=$A8,'台帳_空欄'!$A$8&amp;" ","")&amp;IF('台帳_空欄'!$W$9=$A8,'台帳_空欄'!$A$9&amp;" ","")&amp;IF('台帳_空欄'!$W$10=$A8,'台帳_空欄'!$A$10&amp;" ","")&amp;IF('台帳_空欄'!$W$11=$A8,'台帳_空欄'!$A$11&amp;" ","")&amp;IF('台帳_空欄'!$W$12=$A8,'台帳_空欄'!$A$12&amp;" ","")&amp;IF('台帳_空欄'!$W$13=$A8,'台帳_空欄'!$A$13&amp;" ","")&amp;IF('台帳_空欄'!$W$14=$A8,'台帳_空欄'!$A$14&amp;" ","")&amp;IF('台帳_空欄'!$W$15=$A8,'台帳_空欄'!$A$15&amp;" ","")&amp;IF('台帳_空欄'!$W$16=$A8,'台帳_空欄'!$A$16&amp;" ","")&amp;IF('台帳_空欄'!$W$17=$A8,'台帳_空欄'!$A$17&amp;" ","")&amp;IF('台帳_空欄'!$W$18=$A8,'台帳_空欄'!$A$18&amp;" ","")&amp;IF('台帳_空欄'!$W$19=$A8,'台帳_空欄'!$A$19&amp;" ","")&amp;IF('台帳_空欄'!$W$20=$A8,'台帳_空欄'!$A$20&amp;" ","")&amp;IF('台帳_空欄'!$W$21=$A8,'台帳_空欄'!$A$21&amp;" ","")&amp;IF('台帳_空欄'!$W$22=$A8,'台帳_空欄'!$A$22&amp;" ","")&amp;IF('台帳_空欄'!$W$23=$A8,'台帳_空欄'!$A$23&amp;" ","")&amp;IF('台帳_空欄'!$W$24=$A8,'台帳_空欄'!$A$24&amp;" ","")&amp;IF('台帳_空欄'!$W$25=$A8,'台帳_空欄'!$A$25&amp;" ","")&amp;IF('台帳_空欄'!$W$26=$A8,'台帳_空欄'!$A$26&amp;" ","")&amp;IF('台帳_空欄'!$W$27=$A8,'台帳_空欄'!$A$27&amp;" ","")&amp;IF('台帳_空欄'!$W$28=$A8,'台帳_空欄'!$A$28&amp;" ","")&amp;IF('台帳_空欄'!$W$29=$A8,'台帳_空欄'!$A$29&amp;" ","")&amp;IF('台帳_空欄'!$W$30=$A8,'台帳_空欄'!$A$30&amp;" ","")&amp;IF('台帳_空欄'!$W$31=$A8,'台帳_空欄'!$A$31&amp;" ","")&amp;IF('台帳_空欄'!$W$32=$A8,'台帳_空欄'!$A$32&amp;" ","")&amp;IF('台帳_空欄'!$W$33=$A8,'台帳_空欄'!$A$33&amp;" ","")&amp;IF('台帳_空欄'!$W$34=$A8,'台帳_空欄'!$A$34&amp;" ","")&amp;IF('台帳_空欄'!$W$35=$A8,'台帳_空欄'!$A$35&amp;" ","")&amp;IF('台帳_空欄'!$W$36=$A8,'台帳_空欄'!$A$36&amp;" ","")&amp;IF('台帳_空欄'!$W$37=$A8,'台帳_空欄'!$A$37&amp;" ","")&amp;IF('台帳_空欄'!$W$38=$A8,'台帳_空欄'!$A$38&amp;" ","")&amp;IF('台帳_空欄'!$W$39=$A8,'台帳_空欄'!$A$39&amp;" ","")&amp;IF('台帳_空欄'!$W$40=$A8,'台帳_空欄'!$A$40&amp;" ","")&amp;IF('台帳_空欄'!$W$41=$A8,'台帳_空欄'!$A$41&amp;" ","")&amp;IF('台帳_空欄'!$W$42=$A8,'台帳_空欄'!$A$42&amp;" ","")&amp;IF('台帳_空欄'!$W$43=$A8,'台帳_空欄'!$A$43&amp;" ","")&amp;IF('台帳_空欄'!$W$44=$A8,'台帳_空欄'!$A$44&amp;" ","")&amp;IF('台帳_空欄'!$W$45=$A8,'台帳_空欄'!$A$45&amp;" ","")&amp;IF('台帳_空欄'!$W$46=$A8,'台帳_空欄'!$A$46&amp;" ","")&amp;IF('台帳_空欄'!$W$47=$A8,'台帳_空欄'!$A$47&amp;" ","")&amp;IF('台帳_空欄'!$W$48=$A8,'台帳_空欄'!$A$48&amp;" ","")&amp;IF('台帳_空欄'!$W$49=$A8,'台帳_空欄'!$A$49&amp;" ","")&amp;IF('台帳_空欄'!$W$50=$A8,'台帳_空欄'!$A$50&amp;" ","")&amp;IF('台帳_空欄'!$W$51=$A8,'台帳_空欄'!$A$51&amp;" ","")&amp;IF('台帳_空欄'!$W$52=$A8,'台帳_空欄'!$A$52&amp;" ","")&amp;IF('台帳_空欄'!$W$53=$A8,'台帳_空欄'!$A$53&amp;" ","")&amp;IF('台帳_空欄'!$W$54=$A8,'台帳_空欄'!$A$54&amp;" ","")&amp;IF('台帳_空欄'!$W$55=$A8,'台帳_空欄'!$A$55&amp;" ",""))</x:f>
      </x:c>
      <x:c r="E8" s="40" t="str">
        <x:f>IF(A8="","",IF(OR(B8&lt;&gt;"",C8&lt;&gt;"",D8&lt;&gt;""),"台帳で完了状態・担当を確認",""))</x:f>
      </x:c>
    </x:row>
    <x:row r="9" ht="37" customHeight="1">
      <x:c r="A9" s="60" t="n">
        <x:f>IF(MONTH(DATE(YEAR($B$3),MONTH($B$3),4))=MONTH($B$3),DATE(YEAR($B$3),MONTH($B$3),4),"")</x:f>
        <x:v>46269</x:v>
      </x:c>
      <x:c r="B9" s="40" t="str">
        <x:f>IF($A9="","",IF('台帳_空欄'!$I$6=$A9,'台帳_空欄'!$A$6&amp;" ","")&amp;IF('台帳_空欄'!$I$7=$A9,'台帳_空欄'!$A$7&amp;" ","")&amp;IF('台帳_空欄'!$I$8=$A9,'台帳_空欄'!$A$8&amp;" ","")&amp;IF('台帳_空欄'!$I$9=$A9,'台帳_空欄'!$A$9&amp;" ","")&amp;IF('台帳_空欄'!$I$10=$A9,'台帳_空欄'!$A$10&amp;" ","")&amp;IF('台帳_空欄'!$I$11=$A9,'台帳_空欄'!$A$11&amp;" ","")&amp;IF('台帳_空欄'!$I$12=$A9,'台帳_空欄'!$A$12&amp;" ","")&amp;IF('台帳_空欄'!$I$13=$A9,'台帳_空欄'!$A$13&amp;" ","")&amp;IF('台帳_空欄'!$I$14=$A9,'台帳_空欄'!$A$14&amp;" ","")&amp;IF('台帳_空欄'!$I$15=$A9,'台帳_空欄'!$A$15&amp;" ","")&amp;IF('台帳_空欄'!$I$16=$A9,'台帳_空欄'!$A$16&amp;" ","")&amp;IF('台帳_空欄'!$I$17=$A9,'台帳_空欄'!$A$17&amp;" ","")&amp;IF('台帳_空欄'!$I$18=$A9,'台帳_空欄'!$A$18&amp;" ","")&amp;IF('台帳_空欄'!$I$19=$A9,'台帳_空欄'!$A$19&amp;" ","")&amp;IF('台帳_空欄'!$I$20=$A9,'台帳_空欄'!$A$20&amp;" ","")&amp;IF('台帳_空欄'!$I$21=$A9,'台帳_空欄'!$A$21&amp;" ","")&amp;IF('台帳_空欄'!$I$22=$A9,'台帳_空欄'!$A$22&amp;" ","")&amp;IF('台帳_空欄'!$I$23=$A9,'台帳_空欄'!$A$23&amp;" ","")&amp;IF('台帳_空欄'!$I$24=$A9,'台帳_空欄'!$A$24&amp;" ","")&amp;IF('台帳_空欄'!$I$25=$A9,'台帳_空欄'!$A$25&amp;" ","")&amp;IF('台帳_空欄'!$I$26=$A9,'台帳_空欄'!$A$26&amp;" ","")&amp;IF('台帳_空欄'!$I$27=$A9,'台帳_空欄'!$A$27&amp;" ","")&amp;IF('台帳_空欄'!$I$28=$A9,'台帳_空欄'!$A$28&amp;" ","")&amp;IF('台帳_空欄'!$I$29=$A9,'台帳_空欄'!$A$29&amp;" ","")&amp;IF('台帳_空欄'!$I$30=$A9,'台帳_空欄'!$A$30&amp;" ","")&amp;IF('台帳_空欄'!$I$31=$A9,'台帳_空欄'!$A$31&amp;" ","")&amp;IF('台帳_空欄'!$I$32=$A9,'台帳_空欄'!$A$32&amp;" ","")&amp;IF('台帳_空欄'!$I$33=$A9,'台帳_空欄'!$A$33&amp;" ","")&amp;IF('台帳_空欄'!$I$34=$A9,'台帳_空欄'!$A$34&amp;" ","")&amp;IF('台帳_空欄'!$I$35=$A9,'台帳_空欄'!$A$35&amp;" ","")&amp;IF('台帳_空欄'!$I$36=$A9,'台帳_空欄'!$A$36&amp;" ","")&amp;IF('台帳_空欄'!$I$37=$A9,'台帳_空欄'!$A$37&amp;" ","")&amp;IF('台帳_空欄'!$I$38=$A9,'台帳_空欄'!$A$38&amp;" ","")&amp;IF('台帳_空欄'!$I$39=$A9,'台帳_空欄'!$A$39&amp;" ","")&amp;IF('台帳_空欄'!$I$40=$A9,'台帳_空欄'!$A$40&amp;" ","")&amp;IF('台帳_空欄'!$I$41=$A9,'台帳_空欄'!$A$41&amp;" ","")&amp;IF('台帳_空欄'!$I$42=$A9,'台帳_空欄'!$A$42&amp;" ","")&amp;IF('台帳_空欄'!$I$43=$A9,'台帳_空欄'!$A$43&amp;" ","")&amp;IF('台帳_空欄'!$I$44=$A9,'台帳_空欄'!$A$44&amp;" ","")&amp;IF('台帳_空欄'!$I$45=$A9,'台帳_空欄'!$A$45&amp;" ","")&amp;IF('台帳_空欄'!$I$46=$A9,'台帳_空欄'!$A$46&amp;" ","")&amp;IF('台帳_空欄'!$I$47=$A9,'台帳_空欄'!$A$47&amp;" ","")&amp;IF('台帳_空欄'!$I$48=$A9,'台帳_空欄'!$A$48&amp;" ","")&amp;IF('台帳_空欄'!$I$49=$A9,'台帳_空欄'!$A$49&amp;" ","")&amp;IF('台帳_空欄'!$I$50=$A9,'台帳_空欄'!$A$50&amp;" ","")&amp;IF('台帳_空欄'!$I$51=$A9,'台帳_空欄'!$A$51&amp;" ","")&amp;IF('台帳_空欄'!$I$52=$A9,'台帳_空欄'!$A$52&amp;" ","")&amp;IF('台帳_空欄'!$I$53=$A9,'台帳_空欄'!$A$53&amp;" ","")&amp;IF('台帳_空欄'!$I$54=$A9,'台帳_空欄'!$A$54&amp;" ","")&amp;IF('台帳_空欄'!$I$55=$A9,'台帳_空欄'!$A$55&amp;" ",""))</x:f>
      </x:c>
      <x:c r="C9" s="40" t="str">
        <x:f>IF($A9="","",IF('台帳_空欄'!$F$6=$A9,'台帳_空欄'!$A$6&amp;" ","")&amp;IF('台帳_空欄'!$F$7=$A9,'台帳_空欄'!$A$7&amp;" ","")&amp;IF('台帳_空欄'!$F$8=$A9,'台帳_空欄'!$A$8&amp;" ","")&amp;IF('台帳_空欄'!$F$9=$A9,'台帳_空欄'!$A$9&amp;" ","")&amp;IF('台帳_空欄'!$F$10=$A9,'台帳_空欄'!$A$10&amp;" ","")&amp;IF('台帳_空欄'!$F$11=$A9,'台帳_空欄'!$A$11&amp;" ","")&amp;IF('台帳_空欄'!$F$12=$A9,'台帳_空欄'!$A$12&amp;" ","")&amp;IF('台帳_空欄'!$F$13=$A9,'台帳_空欄'!$A$13&amp;" ","")&amp;IF('台帳_空欄'!$F$14=$A9,'台帳_空欄'!$A$14&amp;" ","")&amp;IF('台帳_空欄'!$F$15=$A9,'台帳_空欄'!$A$15&amp;" ","")&amp;IF('台帳_空欄'!$F$16=$A9,'台帳_空欄'!$A$16&amp;" ","")&amp;IF('台帳_空欄'!$F$17=$A9,'台帳_空欄'!$A$17&amp;" ","")&amp;IF('台帳_空欄'!$F$18=$A9,'台帳_空欄'!$A$18&amp;" ","")&amp;IF('台帳_空欄'!$F$19=$A9,'台帳_空欄'!$A$19&amp;" ","")&amp;IF('台帳_空欄'!$F$20=$A9,'台帳_空欄'!$A$20&amp;" ","")&amp;IF('台帳_空欄'!$F$21=$A9,'台帳_空欄'!$A$21&amp;" ","")&amp;IF('台帳_空欄'!$F$22=$A9,'台帳_空欄'!$A$22&amp;" ","")&amp;IF('台帳_空欄'!$F$23=$A9,'台帳_空欄'!$A$23&amp;" ","")&amp;IF('台帳_空欄'!$F$24=$A9,'台帳_空欄'!$A$24&amp;" ","")&amp;IF('台帳_空欄'!$F$25=$A9,'台帳_空欄'!$A$25&amp;" ","")&amp;IF('台帳_空欄'!$F$26=$A9,'台帳_空欄'!$A$26&amp;" ","")&amp;IF('台帳_空欄'!$F$27=$A9,'台帳_空欄'!$A$27&amp;" ","")&amp;IF('台帳_空欄'!$F$28=$A9,'台帳_空欄'!$A$28&amp;" ","")&amp;IF('台帳_空欄'!$F$29=$A9,'台帳_空欄'!$A$29&amp;" ","")&amp;IF('台帳_空欄'!$F$30=$A9,'台帳_空欄'!$A$30&amp;" ","")&amp;IF('台帳_空欄'!$F$31=$A9,'台帳_空欄'!$A$31&amp;" ","")&amp;IF('台帳_空欄'!$F$32=$A9,'台帳_空欄'!$A$32&amp;" ","")&amp;IF('台帳_空欄'!$F$33=$A9,'台帳_空欄'!$A$33&amp;" ","")&amp;IF('台帳_空欄'!$F$34=$A9,'台帳_空欄'!$A$34&amp;" ","")&amp;IF('台帳_空欄'!$F$35=$A9,'台帳_空欄'!$A$35&amp;" ","")&amp;IF('台帳_空欄'!$F$36=$A9,'台帳_空欄'!$A$36&amp;" ","")&amp;IF('台帳_空欄'!$F$37=$A9,'台帳_空欄'!$A$37&amp;" ","")&amp;IF('台帳_空欄'!$F$38=$A9,'台帳_空欄'!$A$38&amp;" ","")&amp;IF('台帳_空欄'!$F$39=$A9,'台帳_空欄'!$A$39&amp;" ","")&amp;IF('台帳_空欄'!$F$40=$A9,'台帳_空欄'!$A$40&amp;" ","")&amp;IF('台帳_空欄'!$F$41=$A9,'台帳_空欄'!$A$41&amp;" ","")&amp;IF('台帳_空欄'!$F$42=$A9,'台帳_空欄'!$A$42&amp;" ","")&amp;IF('台帳_空欄'!$F$43=$A9,'台帳_空欄'!$A$43&amp;" ","")&amp;IF('台帳_空欄'!$F$44=$A9,'台帳_空欄'!$A$44&amp;" ","")&amp;IF('台帳_空欄'!$F$45=$A9,'台帳_空欄'!$A$45&amp;" ","")&amp;IF('台帳_空欄'!$F$46=$A9,'台帳_空欄'!$A$46&amp;" ","")&amp;IF('台帳_空欄'!$F$47=$A9,'台帳_空欄'!$A$47&amp;" ","")&amp;IF('台帳_空欄'!$F$48=$A9,'台帳_空欄'!$A$48&amp;" ","")&amp;IF('台帳_空欄'!$F$49=$A9,'台帳_空欄'!$A$49&amp;" ","")&amp;IF('台帳_空欄'!$F$50=$A9,'台帳_空欄'!$A$50&amp;" ","")&amp;IF('台帳_空欄'!$F$51=$A9,'台帳_空欄'!$A$51&amp;" ","")&amp;IF('台帳_空欄'!$F$52=$A9,'台帳_空欄'!$A$52&amp;" ","")&amp;IF('台帳_空欄'!$F$53=$A9,'台帳_空欄'!$A$53&amp;" ","")&amp;IF('台帳_空欄'!$F$54=$A9,'台帳_空欄'!$A$54&amp;" ","")&amp;IF('台帳_空欄'!$F$55=$A9,'台帳_空欄'!$A$55&amp;" ",""))</x:f>
      </x:c>
      <x:c r="D9" s="40" t="str">
        <x:f>IF($A9="","",IF('台帳_空欄'!$W$6=$A9,'台帳_空欄'!$A$6&amp;" ","")&amp;IF('台帳_空欄'!$W$7=$A9,'台帳_空欄'!$A$7&amp;" ","")&amp;IF('台帳_空欄'!$W$8=$A9,'台帳_空欄'!$A$8&amp;" ","")&amp;IF('台帳_空欄'!$W$9=$A9,'台帳_空欄'!$A$9&amp;" ","")&amp;IF('台帳_空欄'!$W$10=$A9,'台帳_空欄'!$A$10&amp;" ","")&amp;IF('台帳_空欄'!$W$11=$A9,'台帳_空欄'!$A$11&amp;" ","")&amp;IF('台帳_空欄'!$W$12=$A9,'台帳_空欄'!$A$12&amp;" ","")&amp;IF('台帳_空欄'!$W$13=$A9,'台帳_空欄'!$A$13&amp;" ","")&amp;IF('台帳_空欄'!$W$14=$A9,'台帳_空欄'!$A$14&amp;" ","")&amp;IF('台帳_空欄'!$W$15=$A9,'台帳_空欄'!$A$15&amp;" ","")&amp;IF('台帳_空欄'!$W$16=$A9,'台帳_空欄'!$A$16&amp;" ","")&amp;IF('台帳_空欄'!$W$17=$A9,'台帳_空欄'!$A$17&amp;" ","")&amp;IF('台帳_空欄'!$W$18=$A9,'台帳_空欄'!$A$18&amp;" ","")&amp;IF('台帳_空欄'!$W$19=$A9,'台帳_空欄'!$A$19&amp;" ","")&amp;IF('台帳_空欄'!$W$20=$A9,'台帳_空欄'!$A$20&amp;" ","")&amp;IF('台帳_空欄'!$W$21=$A9,'台帳_空欄'!$A$21&amp;" ","")&amp;IF('台帳_空欄'!$W$22=$A9,'台帳_空欄'!$A$22&amp;" ","")&amp;IF('台帳_空欄'!$W$23=$A9,'台帳_空欄'!$A$23&amp;" ","")&amp;IF('台帳_空欄'!$W$24=$A9,'台帳_空欄'!$A$24&amp;" ","")&amp;IF('台帳_空欄'!$W$25=$A9,'台帳_空欄'!$A$25&amp;" ","")&amp;IF('台帳_空欄'!$W$26=$A9,'台帳_空欄'!$A$26&amp;" ","")&amp;IF('台帳_空欄'!$W$27=$A9,'台帳_空欄'!$A$27&amp;" ","")&amp;IF('台帳_空欄'!$W$28=$A9,'台帳_空欄'!$A$28&amp;" ","")&amp;IF('台帳_空欄'!$W$29=$A9,'台帳_空欄'!$A$29&amp;" ","")&amp;IF('台帳_空欄'!$W$30=$A9,'台帳_空欄'!$A$30&amp;" ","")&amp;IF('台帳_空欄'!$W$31=$A9,'台帳_空欄'!$A$31&amp;" ","")&amp;IF('台帳_空欄'!$W$32=$A9,'台帳_空欄'!$A$32&amp;" ","")&amp;IF('台帳_空欄'!$W$33=$A9,'台帳_空欄'!$A$33&amp;" ","")&amp;IF('台帳_空欄'!$W$34=$A9,'台帳_空欄'!$A$34&amp;" ","")&amp;IF('台帳_空欄'!$W$35=$A9,'台帳_空欄'!$A$35&amp;" ","")&amp;IF('台帳_空欄'!$W$36=$A9,'台帳_空欄'!$A$36&amp;" ","")&amp;IF('台帳_空欄'!$W$37=$A9,'台帳_空欄'!$A$37&amp;" ","")&amp;IF('台帳_空欄'!$W$38=$A9,'台帳_空欄'!$A$38&amp;" ","")&amp;IF('台帳_空欄'!$W$39=$A9,'台帳_空欄'!$A$39&amp;" ","")&amp;IF('台帳_空欄'!$W$40=$A9,'台帳_空欄'!$A$40&amp;" ","")&amp;IF('台帳_空欄'!$W$41=$A9,'台帳_空欄'!$A$41&amp;" ","")&amp;IF('台帳_空欄'!$W$42=$A9,'台帳_空欄'!$A$42&amp;" ","")&amp;IF('台帳_空欄'!$W$43=$A9,'台帳_空欄'!$A$43&amp;" ","")&amp;IF('台帳_空欄'!$W$44=$A9,'台帳_空欄'!$A$44&amp;" ","")&amp;IF('台帳_空欄'!$W$45=$A9,'台帳_空欄'!$A$45&amp;" ","")&amp;IF('台帳_空欄'!$W$46=$A9,'台帳_空欄'!$A$46&amp;" ","")&amp;IF('台帳_空欄'!$W$47=$A9,'台帳_空欄'!$A$47&amp;" ","")&amp;IF('台帳_空欄'!$W$48=$A9,'台帳_空欄'!$A$48&amp;" ","")&amp;IF('台帳_空欄'!$W$49=$A9,'台帳_空欄'!$A$49&amp;" ","")&amp;IF('台帳_空欄'!$W$50=$A9,'台帳_空欄'!$A$50&amp;" ","")&amp;IF('台帳_空欄'!$W$51=$A9,'台帳_空欄'!$A$51&amp;" ","")&amp;IF('台帳_空欄'!$W$52=$A9,'台帳_空欄'!$A$52&amp;" ","")&amp;IF('台帳_空欄'!$W$53=$A9,'台帳_空欄'!$A$53&amp;" ","")&amp;IF('台帳_空欄'!$W$54=$A9,'台帳_空欄'!$A$54&amp;" ","")&amp;IF('台帳_空欄'!$W$55=$A9,'台帳_空欄'!$A$55&amp;" ",""))</x:f>
      </x:c>
      <x:c r="E9" s="40" t="str">
        <x:f>IF(A9="","",IF(OR(B9&lt;&gt;"",C9&lt;&gt;"",D9&lt;&gt;""),"台帳で完了状態・担当を確認",""))</x:f>
      </x:c>
    </x:row>
    <x:row r="10" ht="37" customHeight="1">
      <x:c r="A10" s="60" t="n">
        <x:f>IF(MONTH(DATE(YEAR($B$3),MONTH($B$3),5))=MONTH($B$3),DATE(YEAR($B$3),MONTH($B$3),5),"")</x:f>
        <x:v>46270</x:v>
      </x:c>
      <x:c r="B10" s="40" t="str">
        <x:f>IF($A10="","",IF('台帳_空欄'!$I$6=$A10,'台帳_空欄'!$A$6&amp;" ","")&amp;IF('台帳_空欄'!$I$7=$A10,'台帳_空欄'!$A$7&amp;" ","")&amp;IF('台帳_空欄'!$I$8=$A10,'台帳_空欄'!$A$8&amp;" ","")&amp;IF('台帳_空欄'!$I$9=$A10,'台帳_空欄'!$A$9&amp;" ","")&amp;IF('台帳_空欄'!$I$10=$A10,'台帳_空欄'!$A$10&amp;" ","")&amp;IF('台帳_空欄'!$I$11=$A10,'台帳_空欄'!$A$11&amp;" ","")&amp;IF('台帳_空欄'!$I$12=$A10,'台帳_空欄'!$A$12&amp;" ","")&amp;IF('台帳_空欄'!$I$13=$A10,'台帳_空欄'!$A$13&amp;" ","")&amp;IF('台帳_空欄'!$I$14=$A10,'台帳_空欄'!$A$14&amp;" ","")&amp;IF('台帳_空欄'!$I$15=$A10,'台帳_空欄'!$A$15&amp;" ","")&amp;IF('台帳_空欄'!$I$16=$A10,'台帳_空欄'!$A$16&amp;" ","")&amp;IF('台帳_空欄'!$I$17=$A10,'台帳_空欄'!$A$17&amp;" ","")&amp;IF('台帳_空欄'!$I$18=$A10,'台帳_空欄'!$A$18&amp;" ","")&amp;IF('台帳_空欄'!$I$19=$A10,'台帳_空欄'!$A$19&amp;" ","")&amp;IF('台帳_空欄'!$I$20=$A10,'台帳_空欄'!$A$20&amp;" ","")&amp;IF('台帳_空欄'!$I$21=$A10,'台帳_空欄'!$A$21&amp;" ","")&amp;IF('台帳_空欄'!$I$22=$A10,'台帳_空欄'!$A$22&amp;" ","")&amp;IF('台帳_空欄'!$I$23=$A10,'台帳_空欄'!$A$23&amp;" ","")&amp;IF('台帳_空欄'!$I$24=$A10,'台帳_空欄'!$A$24&amp;" ","")&amp;IF('台帳_空欄'!$I$25=$A10,'台帳_空欄'!$A$25&amp;" ","")&amp;IF('台帳_空欄'!$I$26=$A10,'台帳_空欄'!$A$26&amp;" ","")&amp;IF('台帳_空欄'!$I$27=$A10,'台帳_空欄'!$A$27&amp;" ","")&amp;IF('台帳_空欄'!$I$28=$A10,'台帳_空欄'!$A$28&amp;" ","")&amp;IF('台帳_空欄'!$I$29=$A10,'台帳_空欄'!$A$29&amp;" ","")&amp;IF('台帳_空欄'!$I$30=$A10,'台帳_空欄'!$A$30&amp;" ","")&amp;IF('台帳_空欄'!$I$31=$A10,'台帳_空欄'!$A$31&amp;" ","")&amp;IF('台帳_空欄'!$I$32=$A10,'台帳_空欄'!$A$32&amp;" ","")&amp;IF('台帳_空欄'!$I$33=$A10,'台帳_空欄'!$A$33&amp;" ","")&amp;IF('台帳_空欄'!$I$34=$A10,'台帳_空欄'!$A$34&amp;" ","")&amp;IF('台帳_空欄'!$I$35=$A10,'台帳_空欄'!$A$35&amp;" ","")&amp;IF('台帳_空欄'!$I$36=$A10,'台帳_空欄'!$A$36&amp;" ","")&amp;IF('台帳_空欄'!$I$37=$A10,'台帳_空欄'!$A$37&amp;" ","")&amp;IF('台帳_空欄'!$I$38=$A10,'台帳_空欄'!$A$38&amp;" ","")&amp;IF('台帳_空欄'!$I$39=$A10,'台帳_空欄'!$A$39&amp;" ","")&amp;IF('台帳_空欄'!$I$40=$A10,'台帳_空欄'!$A$40&amp;" ","")&amp;IF('台帳_空欄'!$I$41=$A10,'台帳_空欄'!$A$41&amp;" ","")&amp;IF('台帳_空欄'!$I$42=$A10,'台帳_空欄'!$A$42&amp;" ","")&amp;IF('台帳_空欄'!$I$43=$A10,'台帳_空欄'!$A$43&amp;" ","")&amp;IF('台帳_空欄'!$I$44=$A10,'台帳_空欄'!$A$44&amp;" ","")&amp;IF('台帳_空欄'!$I$45=$A10,'台帳_空欄'!$A$45&amp;" ","")&amp;IF('台帳_空欄'!$I$46=$A10,'台帳_空欄'!$A$46&amp;" ","")&amp;IF('台帳_空欄'!$I$47=$A10,'台帳_空欄'!$A$47&amp;" ","")&amp;IF('台帳_空欄'!$I$48=$A10,'台帳_空欄'!$A$48&amp;" ","")&amp;IF('台帳_空欄'!$I$49=$A10,'台帳_空欄'!$A$49&amp;" ","")&amp;IF('台帳_空欄'!$I$50=$A10,'台帳_空欄'!$A$50&amp;" ","")&amp;IF('台帳_空欄'!$I$51=$A10,'台帳_空欄'!$A$51&amp;" ","")&amp;IF('台帳_空欄'!$I$52=$A10,'台帳_空欄'!$A$52&amp;" ","")&amp;IF('台帳_空欄'!$I$53=$A10,'台帳_空欄'!$A$53&amp;" ","")&amp;IF('台帳_空欄'!$I$54=$A10,'台帳_空欄'!$A$54&amp;" ","")&amp;IF('台帳_空欄'!$I$55=$A10,'台帳_空欄'!$A$55&amp;" ",""))</x:f>
      </x:c>
      <x:c r="C10" s="40" t="str">
        <x:f>IF($A10="","",IF('台帳_空欄'!$F$6=$A10,'台帳_空欄'!$A$6&amp;" ","")&amp;IF('台帳_空欄'!$F$7=$A10,'台帳_空欄'!$A$7&amp;" ","")&amp;IF('台帳_空欄'!$F$8=$A10,'台帳_空欄'!$A$8&amp;" ","")&amp;IF('台帳_空欄'!$F$9=$A10,'台帳_空欄'!$A$9&amp;" ","")&amp;IF('台帳_空欄'!$F$10=$A10,'台帳_空欄'!$A$10&amp;" ","")&amp;IF('台帳_空欄'!$F$11=$A10,'台帳_空欄'!$A$11&amp;" ","")&amp;IF('台帳_空欄'!$F$12=$A10,'台帳_空欄'!$A$12&amp;" ","")&amp;IF('台帳_空欄'!$F$13=$A10,'台帳_空欄'!$A$13&amp;" ","")&amp;IF('台帳_空欄'!$F$14=$A10,'台帳_空欄'!$A$14&amp;" ","")&amp;IF('台帳_空欄'!$F$15=$A10,'台帳_空欄'!$A$15&amp;" ","")&amp;IF('台帳_空欄'!$F$16=$A10,'台帳_空欄'!$A$16&amp;" ","")&amp;IF('台帳_空欄'!$F$17=$A10,'台帳_空欄'!$A$17&amp;" ","")&amp;IF('台帳_空欄'!$F$18=$A10,'台帳_空欄'!$A$18&amp;" ","")&amp;IF('台帳_空欄'!$F$19=$A10,'台帳_空欄'!$A$19&amp;" ","")&amp;IF('台帳_空欄'!$F$20=$A10,'台帳_空欄'!$A$20&amp;" ","")&amp;IF('台帳_空欄'!$F$21=$A10,'台帳_空欄'!$A$21&amp;" ","")&amp;IF('台帳_空欄'!$F$22=$A10,'台帳_空欄'!$A$22&amp;" ","")&amp;IF('台帳_空欄'!$F$23=$A10,'台帳_空欄'!$A$23&amp;" ","")&amp;IF('台帳_空欄'!$F$24=$A10,'台帳_空欄'!$A$24&amp;" ","")&amp;IF('台帳_空欄'!$F$25=$A10,'台帳_空欄'!$A$25&amp;" ","")&amp;IF('台帳_空欄'!$F$26=$A10,'台帳_空欄'!$A$26&amp;" ","")&amp;IF('台帳_空欄'!$F$27=$A10,'台帳_空欄'!$A$27&amp;" ","")&amp;IF('台帳_空欄'!$F$28=$A10,'台帳_空欄'!$A$28&amp;" ","")&amp;IF('台帳_空欄'!$F$29=$A10,'台帳_空欄'!$A$29&amp;" ","")&amp;IF('台帳_空欄'!$F$30=$A10,'台帳_空欄'!$A$30&amp;" ","")&amp;IF('台帳_空欄'!$F$31=$A10,'台帳_空欄'!$A$31&amp;" ","")&amp;IF('台帳_空欄'!$F$32=$A10,'台帳_空欄'!$A$32&amp;" ","")&amp;IF('台帳_空欄'!$F$33=$A10,'台帳_空欄'!$A$33&amp;" ","")&amp;IF('台帳_空欄'!$F$34=$A10,'台帳_空欄'!$A$34&amp;" ","")&amp;IF('台帳_空欄'!$F$35=$A10,'台帳_空欄'!$A$35&amp;" ","")&amp;IF('台帳_空欄'!$F$36=$A10,'台帳_空欄'!$A$36&amp;" ","")&amp;IF('台帳_空欄'!$F$37=$A10,'台帳_空欄'!$A$37&amp;" ","")&amp;IF('台帳_空欄'!$F$38=$A10,'台帳_空欄'!$A$38&amp;" ","")&amp;IF('台帳_空欄'!$F$39=$A10,'台帳_空欄'!$A$39&amp;" ","")&amp;IF('台帳_空欄'!$F$40=$A10,'台帳_空欄'!$A$40&amp;" ","")&amp;IF('台帳_空欄'!$F$41=$A10,'台帳_空欄'!$A$41&amp;" ","")&amp;IF('台帳_空欄'!$F$42=$A10,'台帳_空欄'!$A$42&amp;" ","")&amp;IF('台帳_空欄'!$F$43=$A10,'台帳_空欄'!$A$43&amp;" ","")&amp;IF('台帳_空欄'!$F$44=$A10,'台帳_空欄'!$A$44&amp;" ","")&amp;IF('台帳_空欄'!$F$45=$A10,'台帳_空欄'!$A$45&amp;" ","")&amp;IF('台帳_空欄'!$F$46=$A10,'台帳_空欄'!$A$46&amp;" ","")&amp;IF('台帳_空欄'!$F$47=$A10,'台帳_空欄'!$A$47&amp;" ","")&amp;IF('台帳_空欄'!$F$48=$A10,'台帳_空欄'!$A$48&amp;" ","")&amp;IF('台帳_空欄'!$F$49=$A10,'台帳_空欄'!$A$49&amp;" ","")&amp;IF('台帳_空欄'!$F$50=$A10,'台帳_空欄'!$A$50&amp;" ","")&amp;IF('台帳_空欄'!$F$51=$A10,'台帳_空欄'!$A$51&amp;" ","")&amp;IF('台帳_空欄'!$F$52=$A10,'台帳_空欄'!$A$52&amp;" ","")&amp;IF('台帳_空欄'!$F$53=$A10,'台帳_空欄'!$A$53&amp;" ","")&amp;IF('台帳_空欄'!$F$54=$A10,'台帳_空欄'!$A$54&amp;" ","")&amp;IF('台帳_空欄'!$F$55=$A10,'台帳_空欄'!$A$55&amp;" ",""))</x:f>
      </x:c>
      <x:c r="D10" s="40" t="str">
        <x:f>IF($A10="","",IF('台帳_空欄'!$W$6=$A10,'台帳_空欄'!$A$6&amp;" ","")&amp;IF('台帳_空欄'!$W$7=$A10,'台帳_空欄'!$A$7&amp;" ","")&amp;IF('台帳_空欄'!$W$8=$A10,'台帳_空欄'!$A$8&amp;" ","")&amp;IF('台帳_空欄'!$W$9=$A10,'台帳_空欄'!$A$9&amp;" ","")&amp;IF('台帳_空欄'!$W$10=$A10,'台帳_空欄'!$A$10&amp;" ","")&amp;IF('台帳_空欄'!$W$11=$A10,'台帳_空欄'!$A$11&amp;" ","")&amp;IF('台帳_空欄'!$W$12=$A10,'台帳_空欄'!$A$12&amp;" ","")&amp;IF('台帳_空欄'!$W$13=$A10,'台帳_空欄'!$A$13&amp;" ","")&amp;IF('台帳_空欄'!$W$14=$A10,'台帳_空欄'!$A$14&amp;" ","")&amp;IF('台帳_空欄'!$W$15=$A10,'台帳_空欄'!$A$15&amp;" ","")&amp;IF('台帳_空欄'!$W$16=$A10,'台帳_空欄'!$A$16&amp;" ","")&amp;IF('台帳_空欄'!$W$17=$A10,'台帳_空欄'!$A$17&amp;" ","")&amp;IF('台帳_空欄'!$W$18=$A10,'台帳_空欄'!$A$18&amp;" ","")&amp;IF('台帳_空欄'!$W$19=$A10,'台帳_空欄'!$A$19&amp;" ","")&amp;IF('台帳_空欄'!$W$20=$A10,'台帳_空欄'!$A$20&amp;" ","")&amp;IF('台帳_空欄'!$W$21=$A10,'台帳_空欄'!$A$21&amp;" ","")&amp;IF('台帳_空欄'!$W$22=$A10,'台帳_空欄'!$A$22&amp;" ","")&amp;IF('台帳_空欄'!$W$23=$A10,'台帳_空欄'!$A$23&amp;" ","")&amp;IF('台帳_空欄'!$W$24=$A10,'台帳_空欄'!$A$24&amp;" ","")&amp;IF('台帳_空欄'!$W$25=$A10,'台帳_空欄'!$A$25&amp;" ","")&amp;IF('台帳_空欄'!$W$26=$A10,'台帳_空欄'!$A$26&amp;" ","")&amp;IF('台帳_空欄'!$W$27=$A10,'台帳_空欄'!$A$27&amp;" ","")&amp;IF('台帳_空欄'!$W$28=$A10,'台帳_空欄'!$A$28&amp;" ","")&amp;IF('台帳_空欄'!$W$29=$A10,'台帳_空欄'!$A$29&amp;" ","")&amp;IF('台帳_空欄'!$W$30=$A10,'台帳_空欄'!$A$30&amp;" ","")&amp;IF('台帳_空欄'!$W$31=$A10,'台帳_空欄'!$A$31&amp;" ","")&amp;IF('台帳_空欄'!$W$32=$A10,'台帳_空欄'!$A$32&amp;" ","")&amp;IF('台帳_空欄'!$W$33=$A10,'台帳_空欄'!$A$33&amp;" ","")&amp;IF('台帳_空欄'!$W$34=$A10,'台帳_空欄'!$A$34&amp;" ","")&amp;IF('台帳_空欄'!$W$35=$A10,'台帳_空欄'!$A$35&amp;" ","")&amp;IF('台帳_空欄'!$W$36=$A10,'台帳_空欄'!$A$36&amp;" ","")&amp;IF('台帳_空欄'!$W$37=$A10,'台帳_空欄'!$A$37&amp;" ","")&amp;IF('台帳_空欄'!$W$38=$A10,'台帳_空欄'!$A$38&amp;" ","")&amp;IF('台帳_空欄'!$W$39=$A10,'台帳_空欄'!$A$39&amp;" ","")&amp;IF('台帳_空欄'!$W$40=$A10,'台帳_空欄'!$A$40&amp;" ","")&amp;IF('台帳_空欄'!$W$41=$A10,'台帳_空欄'!$A$41&amp;" ","")&amp;IF('台帳_空欄'!$W$42=$A10,'台帳_空欄'!$A$42&amp;" ","")&amp;IF('台帳_空欄'!$W$43=$A10,'台帳_空欄'!$A$43&amp;" ","")&amp;IF('台帳_空欄'!$W$44=$A10,'台帳_空欄'!$A$44&amp;" ","")&amp;IF('台帳_空欄'!$W$45=$A10,'台帳_空欄'!$A$45&amp;" ","")&amp;IF('台帳_空欄'!$W$46=$A10,'台帳_空欄'!$A$46&amp;" ","")&amp;IF('台帳_空欄'!$W$47=$A10,'台帳_空欄'!$A$47&amp;" ","")&amp;IF('台帳_空欄'!$W$48=$A10,'台帳_空欄'!$A$48&amp;" ","")&amp;IF('台帳_空欄'!$W$49=$A10,'台帳_空欄'!$A$49&amp;" ","")&amp;IF('台帳_空欄'!$W$50=$A10,'台帳_空欄'!$A$50&amp;" ","")&amp;IF('台帳_空欄'!$W$51=$A10,'台帳_空欄'!$A$51&amp;" ","")&amp;IF('台帳_空欄'!$W$52=$A10,'台帳_空欄'!$A$52&amp;" ","")&amp;IF('台帳_空欄'!$W$53=$A10,'台帳_空欄'!$A$53&amp;" ","")&amp;IF('台帳_空欄'!$W$54=$A10,'台帳_空欄'!$A$54&amp;" ","")&amp;IF('台帳_空欄'!$W$55=$A10,'台帳_空欄'!$A$55&amp;" ",""))</x:f>
      </x:c>
      <x:c r="E10" s="40" t="str">
        <x:f>IF(A10="","",IF(OR(B10&lt;&gt;"",C10&lt;&gt;"",D10&lt;&gt;""),"台帳で完了状態・担当を確認",""))</x:f>
      </x:c>
    </x:row>
    <x:row r="11" ht="37" customHeight="1">
      <x:c r="A11" s="60" t="n">
        <x:f>IF(MONTH(DATE(YEAR($B$3),MONTH($B$3),6))=MONTH($B$3),DATE(YEAR($B$3),MONTH($B$3),6),"")</x:f>
        <x:v>46271</x:v>
      </x:c>
      <x:c r="B11" s="40" t="str">
        <x:f>IF($A11="","",IF('台帳_空欄'!$I$6=$A11,'台帳_空欄'!$A$6&amp;" ","")&amp;IF('台帳_空欄'!$I$7=$A11,'台帳_空欄'!$A$7&amp;" ","")&amp;IF('台帳_空欄'!$I$8=$A11,'台帳_空欄'!$A$8&amp;" ","")&amp;IF('台帳_空欄'!$I$9=$A11,'台帳_空欄'!$A$9&amp;" ","")&amp;IF('台帳_空欄'!$I$10=$A11,'台帳_空欄'!$A$10&amp;" ","")&amp;IF('台帳_空欄'!$I$11=$A11,'台帳_空欄'!$A$11&amp;" ","")&amp;IF('台帳_空欄'!$I$12=$A11,'台帳_空欄'!$A$12&amp;" ","")&amp;IF('台帳_空欄'!$I$13=$A11,'台帳_空欄'!$A$13&amp;" ","")&amp;IF('台帳_空欄'!$I$14=$A11,'台帳_空欄'!$A$14&amp;" ","")&amp;IF('台帳_空欄'!$I$15=$A11,'台帳_空欄'!$A$15&amp;" ","")&amp;IF('台帳_空欄'!$I$16=$A11,'台帳_空欄'!$A$16&amp;" ","")&amp;IF('台帳_空欄'!$I$17=$A11,'台帳_空欄'!$A$17&amp;" ","")&amp;IF('台帳_空欄'!$I$18=$A11,'台帳_空欄'!$A$18&amp;" ","")&amp;IF('台帳_空欄'!$I$19=$A11,'台帳_空欄'!$A$19&amp;" ","")&amp;IF('台帳_空欄'!$I$20=$A11,'台帳_空欄'!$A$20&amp;" ","")&amp;IF('台帳_空欄'!$I$21=$A11,'台帳_空欄'!$A$21&amp;" ","")&amp;IF('台帳_空欄'!$I$22=$A11,'台帳_空欄'!$A$22&amp;" ","")&amp;IF('台帳_空欄'!$I$23=$A11,'台帳_空欄'!$A$23&amp;" ","")&amp;IF('台帳_空欄'!$I$24=$A11,'台帳_空欄'!$A$24&amp;" ","")&amp;IF('台帳_空欄'!$I$25=$A11,'台帳_空欄'!$A$25&amp;" ","")&amp;IF('台帳_空欄'!$I$26=$A11,'台帳_空欄'!$A$26&amp;" ","")&amp;IF('台帳_空欄'!$I$27=$A11,'台帳_空欄'!$A$27&amp;" ","")&amp;IF('台帳_空欄'!$I$28=$A11,'台帳_空欄'!$A$28&amp;" ","")&amp;IF('台帳_空欄'!$I$29=$A11,'台帳_空欄'!$A$29&amp;" ","")&amp;IF('台帳_空欄'!$I$30=$A11,'台帳_空欄'!$A$30&amp;" ","")&amp;IF('台帳_空欄'!$I$31=$A11,'台帳_空欄'!$A$31&amp;" ","")&amp;IF('台帳_空欄'!$I$32=$A11,'台帳_空欄'!$A$32&amp;" ","")&amp;IF('台帳_空欄'!$I$33=$A11,'台帳_空欄'!$A$33&amp;" ","")&amp;IF('台帳_空欄'!$I$34=$A11,'台帳_空欄'!$A$34&amp;" ","")&amp;IF('台帳_空欄'!$I$35=$A11,'台帳_空欄'!$A$35&amp;" ","")&amp;IF('台帳_空欄'!$I$36=$A11,'台帳_空欄'!$A$36&amp;" ","")&amp;IF('台帳_空欄'!$I$37=$A11,'台帳_空欄'!$A$37&amp;" ","")&amp;IF('台帳_空欄'!$I$38=$A11,'台帳_空欄'!$A$38&amp;" ","")&amp;IF('台帳_空欄'!$I$39=$A11,'台帳_空欄'!$A$39&amp;" ","")&amp;IF('台帳_空欄'!$I$40=$A11,'台帳_空欄'!$A$40&amp;" ","")&amp;IF('台帳_空欄'!$I$41=$A11,'台帳_空欄'!$A$41&amp;" ","")&amp;IF('台帳_空欄'!$I$42=$A11,'台帳_空欄'!$A$42&amp;" ","")&amp;IF('台帳_空欄'!$I$43=$A11,'台帳_空欄'!$A$43&amp;" ","")&amp;IF('台帳_空欄'!$I$44=$A11,'台帳_空欄'!$A$44&amp;" ","")&amp;IF('台帳_空欄'!$I$45=$A11,'台帳_空欄'!$A$45&amp;" ","")&amp;IF('台帳_空欄'!$I$46=$A11,'台帳_空欄'!$A$46&amp;" ","")&amp;IF('台帳_空欄'!$I$47=$A11,'台帳_空欄'!$A$47&amp;" ","")&amp;IF('台帳_空欄'!$I$48=$A11,'台帳_空欄'!$A$48&amp;" ","")&amp;IF('台帳_空欄'!$I$49=$A11,'台帳_空欄'!$A$49&amp;" ","")&amp;IF('台帳_空欄'!$I$50=$A11,'台帳_空欄'!$A$50&amp;" ","")&amp;IF('台帳_空欄'!$I$51=$A11,'台帳_空欄'!$A$51&amp;" ","")&amp;IF('台帳_空欄'!$I$52=$A11,'台帳_空欄'!$A$52&amp;" ","")&amp;IF('台帳_空欄'!$I$53=$A11,'台帳_空欄'!$A$53&amp;" ","")&amp;IF('台帳_空欄'!$I$54=$A11,'台帳_空欄'!$A$54&amp;" ","")&amp;IF('台帳_空欄'!$I$55=$A11,'台帳_空欄'!$A$55&amp;" ",""))</x:f>
      </x:c>
      <x:c r="C11" s="40" t="str">
        <x:f>IF($A11="","",IF('台帳_空欄'!$F$6=$A11,'台帳_空欄'!$A$6&amp;" ","")&amp;IF('台帳_空欄'!$F$7=$A11,'台帳_空欄'!$A$7&amp;" ","")&amp;IF('台帳_空欄'!$F$8=$A11,'台帳_空欄'!$A$8&amp;" ","")&amp;IF('台帳_空欄'!$F$9=$A11,'台帳_空欄'!$A$9&amp;" ","")&amp;IF('台帳_空欄'!$F$10=$A11,'台帳_空欄'!$A$10&amp;" ","")&amp;IF('台帳_空欄'!$F$11=$A11,'台帳_空欄'!$A$11&amp;" ","")&amp;IF('台帳_空欄'!$F$12=$A11,'台帳_空欄'!$A$12&amp;" ","")&amp;IF('台帳_空欄'!$F$13=$A11,'台帳_空欄'!$A$13&amp;" ","")&amp;IF('台帳_空欄'!$F$14=$A11,'台帳_空欄'!$A$14&amp;" ","")&amp;IF('台帳_空欄'!$F$15=$A11,'台帳_空欄'!$A$15&amp;" ","")&amp;IF('台帳_空欄'!$F$16=$A11,'台帳_空欄'!$A$16&amp;" ","")&amp;IF('台帳_空欄'!$F$17=$A11,'台帳_空欄'!$A$17&amp;" ","")&amp;IF('台帳_空欄'!$F$18=$A11,'台帳_空欄'!$A$18&amp;" ","")&amp;IF('台帳_空欄'!$F$19=$A11,'台帳_空欄'!$A$19&amp;" ","")&amp;IF('台帳_空欄'!$F$20=$A11,'台帳_空欄'!$A$20&amp;" ","")&amp;IF('台帳_空欄'!$F$21=$A11,'台帳_空欄'!$A$21&amp;" ","")&amp;IF('台帳_空欄'!$F$22=$A11,'台帳_空欄'!$A$22&amp;" ","")&amp;IF('台帳_空欄'!$F$23=$A11,'台帳_空欄'!$A$23&amp;" ","")&amp;IF('台帳_空欄'!$F$24=$A11,'台帳_空欄'!$A$24&amp;" ","")&amp;IF('台帳_空欄'!$F$25=$A11,'台帳_空欄'!$A$25&amp;" ","")&amp;IF('台帳_空欄'!$F$26=$A11,'台帳_空欄'!$A$26&amp;" ","")&amp;IF('台帳_空欄'!$F$27=$A11,'台帳_空欄'!$A$27&amp;" ","")&amp;IF('台帳_空欄'!$F$28=$A11,'台帳_空欄'!$A$28&amp;" ","")&amp;IF('台帳_空欄'!$F$29=$A11,'台帳_空欄'!$A$29&amp;" ","")&amp;IF('台帳_空欄'!$F$30=$A11,'台帳_空欄'!$A$30&amp;" ","")&amp;IF('台帳_空欄'!$F$31=$A11,'台帳_空欄'!$A$31&amp;" ","")&amp;IF('台帳_空欄'!$F$32=$A11,'台帳_空欄'!$A$32&amp;" ","")&amp;IF('台帳_空欄'!$F$33=$A11,'台帳_空欄'!$A$33&amp;" ","")&amp;IF('台帳_空欄'!$F$34=$A11,'台帳_空欄'!$A$34&amp;" ","")&amp;IF('台帳_空欄'!$F$35=$A11,'台帳_空欄'!$A$35&amp;" ","")&amp;IF('台帳_空欄'!$F$36=$A11,'台帳_空欄'!$A$36&amp;" ","")&amp;IF('台帳_空欄'!$F$37=$A11,'台帳_空欄'!$A$37&amp;" ","")&amp;IF('台帳_空欄'!$F$38=$A11,'台帳_空欄'!$A$38&amp;" ","")&amp;IF('台帳_空欄'!$F$39=$A11,'台帳_空欄'!$A$39&amp;" ","")&amp;IF('台帳_空欄'!$F$40=$A11,'台帳_空欄'!$A$40&amp;" ","")&amp;IF('台帳_空欄'!$F$41=$A11,'台帳_空欄'!$A$41&amp;" ","")&amp;IF('台帳_空欄'!$F$42=$A11,'台帳_空欄'!$A$42&amp;" ","")&amp;IF('台帳_空欄'!$F$43=$A11,'台帳_空欄'!$A$43&amp;" ","")&amp;IF('台帳_空欄'!$F$44=$A11,'台帳_空欄'!$A$44&amp;" ","")&amp;IF('台帳_空欄'!$F$45=$A11,'台帳_空欄'!$A$45&amp;" ","")&amp;IF('台帳_空欄'!$F$46=$A11,'台帳_空欄'!$A$46&amp;" ","")&amp;IF('台帳_空欄'!$F$47=$A11,'台帳_空欄'!$A$47&amp;" ","")&amp;IF('台帳_空欄'!$F$48=$A11,'台帳_空欄'!$A$48&amp;" ","")&amp;IF('台帳_空欄'!$F$49=$A11,'台帳_空欄'!$A$49&amp;" ","")&amp;IF('台帳_空欄'!$F$50=$A11,'台帳_空欄'!$A$50&amp;" ","")&amp;IF('台帳_空欄'!$F$51=$A11,'台帳_空欄'!$A$51&amp;" ","")&amp;IF('台帳_空欄'!$F$52=$A11,'台帳_空欄'!$A$52&amp;" ","")&amp;IF('台帳_空欄'!$F$53=$A11,'台帳_空欄'!$A$53&amp;" ","")&amp;IF('台帳_空欄'!$F$54=$A11,'台帳_空欄'!$A$54&amp;" ","")&amp;IF('台帳_空欄'!$F$55=$A11,'台帳_空欄'!$A$55&amp;" ",""))</x:f>
      </x:c>
      <x:c r="D11" s="40" t="str">
        <x:f>IF($A11="","",IF('台帳_空欄'!$W$6=$A11,'台帳_空欄'!$A$6&amp;" ","")&amp;IF('台帳_空欄'!$W$7=$A11,'台帳_空欄'!$A$7&amp;" ","")&amp;IF('台帳_空欄'!$W$8=$A11,'台帳_空欄'!$A$8&amp;" ","")&amp;IF('台帳_空欄'!$W$9=$A11,'台帳_空欄'!$A$9&amp;" ","")&amp;IF('台帳_空欄'!$W$10=$A11,'台帳_空欄'!$A$10&amp;" ","")&amp;IF('台帳_空欄'!$W$11=$A11,'台帳_空欄'!$A$11&amp;" ","")&amp;IF('台帳_空欄'!$W$12=$A11,'台帳_空欄'!$A$12&amp;" ","")&amp;IF('台帳_空欄'!$W$13=$A11,'台帳_空欄'!$A$13&amp;" ","")&amp;IF('台帳_空欄'!$W$14=$A11,'台帳_空欄'!$A$14&amp;" ","")&amp;IF('台帳_空欄'!$W$15=$A11,'台帳_空欄'!$A$15&amp;" ","")&amp;IF('台帳_空欄'!$W$16=$A11,'台帳_空欄'!$A$16&amp;" ","")&amp;IF('台帳_空欄'!$W$17=$A11,'台帳_空欄'!$A$17&amp;" ","")&amp;IF('台帳_空欄'!$W$18=$A11,'台帳_空欄'!$A$18&amp;" ","")&amp;IF('台帳_空欄'!$W$19=$A11,'台帳_空欄'!$A$19&amp;" ","")&amp;IF('台帳_空欄'!$W$20=$A11,'台帳_空欄'!$A$20&amp;" ","")&amp;IF('台帳_空欄'!$W$21=$A11,'台帳_空欄'!$A$21&amp;" ","")&amp;IF('台帳_空欄'!$W$22=$A11,'台帳_空欄'!$A$22&amp;" ","")&amp;IF('台帳_空欄'!$W$23=$A11,'台帳_空欄'!$A$23&amp;" ","")&amp;IF('台帳_空欄'!$W$24=$A11,'台帳_空欄'!$A$24&amp;" ","")&amp;IF('台帳_空欄'!$W$25=$A11,'台帳_空欄'!$A$25&amp;" ","")&amp;IF('台帳_空欄'!$W$26=$A11,'台帳_空欄'!$A$26&amp;" ","")&amp;IF('台帳_空欄'!$W$27=$A11,'台帳_空欄'!$A$27&amp;" ","")&amp;IF('台帳_空欄'!$W$28=$A11,'台帳_空欄'!$A$28&amp;" ","")&amp;IF('台帳_空欄'!$W$29=$A11,'台帳_空欄'!$A$29&amp;" ","")&amp;IF('台帳_空欄'!$W$30=$A11,'台帳_空欄'!$A$30&amp;" ","")&amp;IF('台帳_空欄'!$W$31=$A11,'台帳_空欄'!$A$31&amp;" ","")&amp;IF('台帳_空欄'!$W$32=$A11,'台帳_空欄'!$A$32&amp;" ","")&amp;IF('台帳_空欄'!$W$33=$A11,'台帳_空欄'!$A$33&amp;" ","")&amp;IF('台帳_空欄'!$W$34=$A11,'台帳_空欄'!$A$34&amp;" ","")&amp;IF('台帳_空欄'!$W$35=$A11,'台帳_空欄'!$A$35&amp;" ","")&amp;IF('台帳_空欄'!$W$36=$A11,'台帳_空欄'!$A$36&amp;" ","")&amp;IF('台帳_空欄'!$W$37=$A11,'台帳_空欄'!$A$37&amp;" ","")&amp;IF('台帳_空欄'!$W$38=$A11,'台帳_空欄'!$A$38&amp;" ","")&amp;IF('台帳_空欄'!$W$39=$A11,'台帳_空欄'!$A$39&amp;" ","")&amp;IF('台帳_空欄'!$W$40=$A11,'台帳_空欄'!$A$40&amp;" ","")&amp;IF('台帳_空欄'!$W$41=$A11,'台帳_空欄'!$A$41&amp;" ","")&amp;IF('台帳_空欄'!$W$42=$A11,'台帳_空欄'!$A$42&amp;" ","")&amp;IF('台帳_空欄'!$W$43=$A11,'台帳_空欄'!$A$43&amp;" ","")&amp;IF('台帳_空欄'!$W$44=$A11,'台帳_空欄'!$A$44&amp;" ","")&amp;IF('台帳_空欄'!$W$45=$A11,'台帳_空欄'!$A$45&amp;" ","")&amp;IF('台帳_空欄'!$W$46=$A11,'台帳_空欄'!$A$46&amp;" ","")&amp;IF('台帳_空欄'!$W$47=$A11,'台帳_空欄'!$A$47&amp;" ","")&amp;IF('台帳_空欄'!$W$48=$A11,'台帳_空欄'!$A$48&amp;" ","")&amp;IF('台帳_空欄'!$W$49=$A11,'台帳_空欄'!$A$49&amp;" ","")&amp;IF('台帳_空欄'!$W$50=$A11,'台帳_空欄'!$A$50&amp;" ","")&amp;IF('台帳_空欄'!$W$51=$A11,'台帳_空欄'!$A$51&amp;" ","")&amp;IF('台帳_空欄'!$W$52=$A11,'台帳_空欄'!$A$52&amp;" ","")&amp;IF('台帳_空欄'!$W$53=$A11,'台帳_空欄'!$A$53&amp;" ","")&amp;IF('台帳_空欄'!$W$54=$A11,'台帳_空欄'!$A$54&amp;" ","")&amp;IF('台帳_空欄'!$W$55=$A11,'台帳_空欄'!$A$55&amp;" ",""))</x:f>
      </x:c>
      <x:c r="E11" s="40" t="str">
        <x:f>IF(A11="","",IF(OR(B11&lt;&gt;"",C11&lt;&gt;"",D11&lt;&gt;""),"台帳で完了状態・担当を確認",""))</x:f>
      </x:c>
    </x:row>
    <x:row r="12" ht="37" customHeight="1">
      <x:c r="A12" s="60" t="n">
        <x:f>IF(MONTH(DATE(YEAR($B$3),MONTH($B$3),7))=MONTH($B$3),DATE(YEAR($B$3),MONTH($B$3),7),"")</x:f>
        <x:v>46272</x:v>
      </x:c>
      <x:c r="B12" s="40" t="str">
        <x:f>IF($A12="","",IF('台帳_空欄'!$I$6=$A12,'台帳_空欄'!$A$6&amp;" ","")&amp;IF('台帳_空欄'!$I$7=$A12,'台帳_空欄'!$A$7&amp;" ","")&amp;IF('台帳_空欄'!$I$8=$A12,'台帳_空欄'!$A$8&amp;" ","")&amp;IF('台帳_空欄'!$I$9=$A12,'台帳_空欄'!$A$9&amp;" ","")&amp;IF('台帳_空欄'!$I$10=$A12,'台帳_空欄'!$A$10&amp;" ","")&amp;IF('台帳_空欄'!$I$11=$A12,'台帳_空欄'!$A$11&amp;" ","")&amp;IF('台帳_空欄'!$I$12=$A12,'台帳_空欄'!$A$12&amp;" ","")&amp;IF('台帳_空欄'!$I$13=$A12,'台帳_空欄'!$A$13&amp;" ","")&amp;IF('台帳_空欄'!$I$14=$A12,'台帳_空欄'!$A$14&amp;" ","")&amp;IF('台帳_空欄'!$I$15=$A12,'台帳_空欄'!$A$15&amp;" ","")&amp;IF('台帳_空欄'!$I$16=$A12,'台帳_空欄'!$A$16&amp;" ","")&amp;IF('台帳_空欄'!$I$17=$A12,'台帳_空欄'!$A$17&amp;" ","")&amp;IF('台帳_空欄'!$I$18=$A12,'台帳_空欄'!$A$18&amp;" ","")&amp;IF('台帳_空欄'!$I$19=$A12,'台帳_空欄'!$A$19&amp;" ","")&amp;IF('台帳_空欄'!$I$20=$A12,'台帳_空欄'!$A$20&amp;" ","")&amp;IF('台帳_空欄'!$I$21=$A12,'台帳_空欄'!$A$21&amp;" ","")&amp;IF('台帳_空欄'!$I$22=$A12,'台帳_空欄'!$A$22&amp;" ","")&amp;IF('台帳_空欄'!$I$23=$A12,'台帳_空欄'!$A$23&amp;" ","")&amp;IF('台帳_空欄'!$I$24=$A12,'台帳_空欄'!$A$24&amp;" ","")&amp;IF('台帳_空欄'!$I$25=$A12,'台帳_空欄'!$A$25&amp;" ","")&amp;IF('台帳_空欄'!$I$26=$A12,'台帳_空欄'!$A$26&amp;" ","")&amp;IF('台帳_空欄'!$I$27=$A12,'台帳_空欄'!$A$27&amp;" ","")&amp;IF('台帳_空欄'!$I$28=$A12,'台帳_空欄'!$A$28&amp;" ","")&amp;IF('台帳_空欄'!$I$29=$A12,'台帳_空欄'!$A$29&amp;" ","")&amp;IF('台帳_空欄'!$I$30=$A12,'台帳_空欄'!$A$30&amp;" ","")&amp;IF('台帳_空欄'!$I$31=$A12,'台帳_空欄'!$A$31&amp;" ","")&amp;IF('台帳_空欄'!$I$32=$A12,'台帳_空欄'!$A$32&amp;" ","")&amp;IF('台帳_空欄'!$I$33=$A12,'台帳_空欄'!$A$33&amp;" ","")&amp;IF('台帳_空欄'!$I$34=$A12,'台帳_空欄'!$A$34&amp;" ","")&amp;IF('台帳_空欄'!$I$35=$A12,'台帳_空欄'!$A$35&amp;" ","")&amp;IF('台帳_空欄'!$I$36=$A12,'台帳_空欄'!$A$36&amp;" ","")&amp;IF('台帳_空欄'!$I$37=$A12,'台帳_空欄'!$A$37&amp;" ","")&amp;IF('台帳_空欄'!$I$38=$A12,'台帳_空欄'!$A$38&amp;" ","")&amp;IF('台帳_空欄'!$I$39=$A12,'台帳_空欄'!$A$39&amp;" ","")&amp;IF('台帳_空欄'!$I$40=$A12,'台帳_空欄'!$A$40&amp;" ","")&amp;IF('台帳_空欄'!$I$41=$A12,'台帳_空欄'!$A$41&amp;" ","")&amp;IF('台帳_空欄'!$I$42=$A12,'台帳_空欄'!$A$42&amp;" ","")&amp;IF('台帳_空欄'!$I$43=$A12,'台帳_空欄'!$A$43&amp;" ","")&amp;IF('台帳_空欄'!$I$44=$A12,'台帳_空欄'!$A$44&amp;" ","")&amp;IF('台帳_空欄'!$I$45=$A12,'台帳_空欄'!$A$45&amp;" ","")&amp;IF('台帳_空欄'!$I$46=$A12,'台帳_空欄'!$A$46&amp;" ","")&amp;IF('台帳_空欄'!$I$47=$A12,'台帳_空欄'!$A$47&amp;" ","")&amp;IF('台帳_空欄'!$I$48=$A12,'台帳_空欄'!$A$48&amp;" ","")&amp;IF('台帳_空欄'!$I$49=$A12,'台帳_空欄'!$A$49&amp;" ","")&amp;IF('台帳_空欄'!$I$50=$A12,'台帳_空欄'!$A$50&amp;" ","")&amp;IF('台帳_空欄'!$I$51=$A12,'台帳_空欄'!$A$51&amp;" ","")&amp;IF('台帳_空欄'!$I$52=$A12,'台帳_空欄'!$A$52&amp;" ","")&amp;IF('台帳_空欄'!$I$53=$A12,'台帳_空欄'!$A$53&amp;" ","")&amp;IF('台帳_空欄'!$I$54=$A12,'台帳_空欄'!$A$54&amp;" ","")&amp;IF('台帳_空欄'!$I$55=$A12,'台帳_空欄'!$A$55&amp;" ",""))</x:f>
      </x:c>
      <x:c r="C12" s="40" t="str">
        <x:f>IF($A12="","",IF('台帳_空欄'!$F$6=$A12,'台帳_空欄'!$A$6&amp;" ","")&amp;IF('台帳_空欄'!$F$7=$A12,'台帳_空欄'!$A$7&amp;" ","")&amp;IF('台帳_空欄'!$F$8=$A12,'台帳_空欄'!$A$8&amp;" ","")&amp;IF('台帳_空欄'!$F$9=$A12,'台帳_空欄'!$A$9&amp;" ","")&amp;IF('台帳_空欄'!$F$10=$A12,'台帳_空欄'!$A$10&amp;" ","")&amp;IF('台帳_空欄'!$F$11=$A12,'台帳_空欄'!$A$11&amp;" ","")&amp;IF('台帳_空欄'!$F$12=$A12,'台帳_空欄'!$A$12&amp;" ","")&amp;IF('台帳_空欄'!$F$13=$A12,'台帳_空欄'!$A$13&amp;" ","")&amp;IF('台帳_空欄'!$F$14=$A12,'台帳_空欄'!$A$14&amp;" ","")&amp;IF('台帳_空欄'!$F$15=$A12,'台帳_空欄'!$A$15&amp;" ","")&amp;IF('台帳_空欄'!$F$16=$A12,'台帳_空欄'!$A$16&amp;" ","")&amp;IF('台帳_空欄'!$F$17=$A12,'台帳_空欄'!$A$17&amp;" ","")&amp;IF('台帳_空欄'!$F$18=$A12,'台帳_空欄'!$A$18&amp;" ","")&amp;IF('台帳_空欄'!$F$19=$A12,'台帳_空欄'!$A$19&amp;" ","")&amp;IF('台帳_空欄'!$F$20=$A12,'台帳_空欄'!$A$20&amp;" ","")&amp;IF('台帳_空欄'!$F$21=$A12,'台帳_空欄'!$A$21&amp;" ","")&amp;IF('台帳_空欄'!$F$22=$A12,'台帳_空欄'!$A$22&amp;" ","")&amp;IF('台帳_空欄'!$F$23=$A12,'台帳_空欄'!$A$23&amp;" ","")&amp;IF('台帳_空欄'!$F$24=$A12,'台帳_空欄'!$A$24&amp;" ","")&amp;IF('台帳_空欄'!$F$25=$A12,'台帳_空欄'!$A$25&amp;" ","")&amp;IF('台帳_空欄'!$F$26=$A12,'台帳_空欄'!$A$26&amp;" ","")&amp;IF('台帳_空欄'!$F$27=$A12,'台帳_空欄'!$A$27&amp;" ","")&amp;IF('台帳_空欄'!$F$28=$A12,'台帳_空欄'!$A$28&amp;" ","")&amp;IF('台帳_空欄'!$F$29=$A12,'台帳_空欄'!$A$29&amp;" ","")&amp;IF('台帳_空欄'!$F$30=$A12,'台帳_空欄'!$A$30&amp;" ","")&amp;IF('台帳_空欄'!$F$31=$A12,'台帳_空欄'!$A$31&amp;" ","")&amp;IF('台帳_空欄'!$F$32=$A12,'台帳_空欄'!$A$32&amp;" ","")&amp;IF('台帳_空欄'!$F$33=$A12,'台帳_空欄'!$A$33&amp;" ","")&amp;IF('台帳_空欄'!$F$34=$A12,'台帳_空欄'!$A$34&amp;" ","")&amp;IF('台帳_空欄'!$F$35=$A12,'台帳_空欄'!$A$35&amp;" ","")&amp;IF('台帳_空欄'!$F$36=$A12,'台帳_空欄'!$A$36&amp;" ","")&amp;IF('台帳_空欄'!$F$37=$A12,'台帳_空欄'!$A$37&amp;" ","")&amp;IF('台帳_空欄'!$F$38=$A12,'台帳_空欄'!$A$38&amp;" ","")&amp;IF('台帳_空欄'!$F$39=$A12,'台帳_空欄'!$A$39&amp;" ","")&amp;IF('台帳_空欄'!$F$40=$A12,'台帳_空欄'!$A$40&amp;" ","")&amp;IF('台帳_空欄'!$F$41=$A12,'台帳_空欄'!$A$41&amp;" ","")&amp;IF('台帳_空欄'!$F$42=$A12,'台帳_空欄'!$A$42&amp;" ","")&amp;IF('台帳_空欄'!$F$43=$A12,'台帳_空欄'!$A$43&amp;" ","")&amp;IF('台帳_空欄'!$F$44=$A12,'台帳_空欄'!$A$44&amp;" ","")&amp;IF('台帳_空欄'!$F$45=$A12,'台帳_空欄'!$A$45&amp;" ","")&amp;IF('台帳_空欄'!$F$46=$A12,'台帳_空欄'!$A$46&amp;" ","")&amp;IF('台帳_空欄'!$F$47=$A12,'台帳_空欄'!$A$47&amp;" ","")&amp;IF('台帳_空欄'!$F$48=$A12,'台帳_空欄'!$A$48&amp;" ","")&amp;IF('台帳_空欄'!$F$49=$A12,'台帳_空欄'!$A$49&amp;" ","")&amp;IF('台帳_空欄'!$F$50=$A12,'台帳_空欄'!$A$50&amp;" ","")&amp;IF('台帳_空欄'!$F$51=$A12,'台帳_空欄'!$A$51&amp;" ","")&amp;IF('台帳_空欄'!$F$52=$A12,'台帳_空欄'!$A$52&amp;" ","")&amp;IF('台帳_空欄'!$F$53=$A12,'台帳_空欄'!$A$53&amp;" ","")&amp;IF('台帳_空欄'!$F$54=$A12,'台帳_空欄'!$A$54&amp;" ","")&amp;IF('台帳_空欄'!$F$55=$A12,'台帳_空欄'!$A$55&amp;" ",""))</x:f>
      </x:c>
      <x:c r="D12" s="40" t="str">
        <x:f>IF($A12="","",IF('台帳_空欄'!$W$6=$A12,'台帳_空欄'!$A$6&amp;" ","")&amp;IF('台帳_空欄'!$W$7=$A12,'台帳_空欄'!$A$7&amp;" ","")&amp;IF('台帳_空欄'!$W$8=$A12,'台帳_空欄'!$A$8&amp;" ","")&amp;IF('台帳_空欄'!$W$9=$A12,'台帳_空欄'!$A$9&amp;" ","")&amp;IF('台帳_空欄'!$W$10=$A12,'台帳_空欄'!$A$10&amp;" ","")&amp;IF('台帳_空欄'!$W$11=$A12,'台帳_空欄'!$A$11&amp;" ","")&amp;IF('台帳_空欄'!$W$12=$A12,'台帳_空欄'!$A$12&amp;" ","")&amp;IF('台帳_空欄'!$W$13=$A12,'台帳_空欄'!$A$13&amp;" ","")&amp;IF('台帳_空欄'!$W$14=$A12,'台帳_空欄'!$A$14&amp;" ","")&amp;IF('台帳_空欄'!$W$15=$A12,'台帳_空欄'!$A$15&amp;" ","")&amp;IF('台帳_空欄'!$W$16=$A12,'台帳_空欄'!$A$16&amp;" ","")&amp;IF('台帳_空欄'!$W$17=$A12,'台帳_空欄'!$A$17&amp;" ","")&amp;IF('台帳_空欄'!$W$18=$A12,'台帳_空欄'!$A$18&amp;" ","")&amp;IF('台帳_空欄'!$W$19=$A12,'台帳_空欄'!$A$19&amp;" ","")&amp;IF('台帳_空欄'!$W$20=$A12,'台帳_空欄'!$A$20&amp;" ","")&amp;IF('台帳_空欄'!$W$21=$A12,'台帳_空欄'!$A$21&amp;" ","")&amp;IF('台帳_空欄'!$W$22=$A12,'台帳_空欄'!$A$22&amp;" ","")&amp;IF('台帳_空欄'!$W$23=$A12,'台帳_空欄'!$A$23&amp;" ","")&amp;IF('台帳_空欄'!$W$24=$A12,'台帳_空欄'!$A$24&amp;" ","")&amp;IF('台帳_空欄'!$W$25=$A12,'台帳_空欄'!$A$25&amp;" ","")&amp;IF('台帳_空欄'!$W$26=$A12,'台帳_空欄'!$A$26&amp;" ","")&amp;IF('台帳_空欄'!$W$27=$A12,'台帳_空欄'!$A$27&amp;" ","")&amp;IF('台帳_空欄'!$W$28=$A12,'台帳_空欄'!$A$28&amp;" ","")&amp;IF('台帳_空欄'!$W$29=$A12,'台帳_空欄'!$A$29&amp;" ","")&amp;IF('台帳_空欄'!$W$30=$A12,'台帳_空欄'!$A$30&amp;" ","")&amp;IF('台帳_空欄'!$W$31=$A12,'台帳_空欄'!$A$31&amp;" ","")&amp;IF('台帳_空欄'!$W$32=$A12,'台帳_空欄'!$A$32&amp;" ","")&amp;IF('台帳_空欄'!$W$33=$A12,'台帳_空欄'!$A$33&amp;" ","")&amp;IF('台帳_空欄'!$W$34=$A12,'台帳_空欄'!$A$34&amp;" ","")&amp;IF('台帳_空欄'!$W$35=$A12,'台帳_空欄'!$A$35&amp;" ","")&amp;IF('台帳_空欄'!$W$36=$A12,'台帳_空欄'!$A$36&amp;" ","")&amp;IF('台帳_空欄'!$W$37=$A12,'台帳_空欄'!$A$37&amp;" ","")&amp;IF('台帳_空欄'!$W$38=$A12,'台帳_空欄'!$A$38&amp;" ","")&amp;IF('台帳_空欄'!$W$39=$A12,'台帳_空欄'!$A$39&amp;" ","")&amp;IF('台帳_空欄'!$W$40=$A12,'台帳_空欄'!$A$40&amp;" ","")&amp;IF('台帳_空欄'!$W$41=$A12,'台帳_空欄'!$A$41&amp;" ","")&amp;IF('台帳_空欄'!$W$42=$A12,'台帳_空欄'!$A$42&amp;" ","")&amp;IF('台帳_空欄'!$W$43=$A12,'台帳_空欄'!$A$43&amp;" ","")&amp;IF('台帳_空欄'!$W$44=$A12,'台帳_空欄'!$A$44&amp;" ","")&amp;IF('台帳_空欄'!$W$45=$A12,'台帳_空欄'!$A$45&amp;" ","")&amp;IF('台帳_空欄'!$W$46=$A12,'台帳_空欄'!$A$46&amp;" ","")&amp;IF('台帳_空欄'!$W$47=$A12,'台帳_空欄'!$A$47&amp;" ","")&amp;IF('台帳_空欄'!$W$48=$A12,'台帳_空欄'!$A$48&amp;" ","")&amp;IF('台帳_空欄'!$W$49=$A12,'台帳_空欄'!$A$49&amp;" ","")&amp;IF('台帳_空欄'!$W$50=$A12,'台帳_空欄'!$A$50&amp;" ","")&amp;IF('台帳_空欄'!$W$51=$A12,'台帳_空欄'!$A$51&amp;" ","")&amp;IF('台帳_空欄'!$W$52=$A12,'台帳_空欄'!$A$52&amp;" ","")&amp;IF('台帳_空欄'!$W$53=$A12,'台帳_空欄'!$A$53&amp;" ","")&amp;IF('台帳_空欄'!$W$54=$A12,'台帳_空欄'!$A$54&amp;" ","")&amp;IF('台帳_空欄'!$W$55=$A12,'台帳_空欄'!$A$55&amp;" ",""))</x:f>
      </x:c>
      <x:c r="E12" s="40" t="str">
        <x:f>IF(A12="","",IF(OR(B12&lt;&gt;"",C12&lt;&gt;"",D12&lt;&gt;""),"台帳で完了状態・担当を確認",""))</x:f>
      </x:c>
    </x:row>
    <x:row r="13" ht="37" customHeight="1">
      <x:c r="A13" s="60" t="n">
        <x:f>IF(MONTH(DATE(YEAR($B$3),MONTH($B$3),8))=MONTH($B$3),DATE(YEAR($B$3),MONTH($B$3),8),"")</x:f>
        <x:v>46273</x:v>
      </x:c>
      <x:c r="B13" s="40" t="str">
        <x:f>IF($A13="","",IF('台帳_空欄'!$I$6=$A13,'台帳_空欄'!$A$6&amp;" ","")&amp;IF('台帳_空欄'!$I$7=$A13,'台帳_空欄'!$A$7&amp;" ","")&amp;IF('台帳_空欄'!$I$8=$A13,'台帳_空欄'!$A$8&amp;" ","")&amp;IF('台帳_空欄'!$I$9=$A13,'台帳_空欄'!$A$9&amp;" ","")&amp;IF('台帳_空欄'!$I$10=$A13,'台帳_空欄'!$A$10&amp;" ","")&amp;IF('台帳_空欄'!$I$11=$A13,'台帳_空欄'!$A$11&amp;" ","")&amp;IF('台帳_空欄'!$I$12=$A13,'台帳_空欄'!$A$12&amp;" ","")&amp;IF('台帳_空欄'!$I$13=$A13,'台帳_空欄'!$A$13&amp;" ","")&amp;IF('台帳_空欄'!$I$14=$A13,'台帳_空欄'!$A$14&amp;" ","")&amp;IF('台帳_空欄'!$I$15=$A13,'台帳_空欄'!$A$15&amp;" ","")&amp;IF('台帳_空欄'!$I$16=$A13,'台帳_空欄'!$A$16&amp;" ","")&amp;IF('台帳_空欄'!$I$17=$A13,'台帳_空欄'!$A$17&amp;" ","")&amp;IF('台帳_空欄'!$I$18=$A13,'台帳_空欄'!$A$18&amp;" ","")&amp;IF('台帳_空欄'!$I$19=$A13,'台帳_空欄'!$A$19&amp;" ","")&amp;IF('台帳_空欄'!$I$20=$A13,'台帳_空欄'!$A$20&amp;" ","")&amp;IF('台帳_空欄'!$I$21=$A13,'台帳_空欄'!$A$21&amp;" ","")&amp;IF('台帳_空欄'!$I$22=$A13,'台帳_空欄'!$A$22&amp;" ","")&amp;IF('台帳_空欄'!$I$23=$A13,'台帳_空欄'!$A$23&amp;" ","")&amp;IF('台帳_空欄'!$I$24=$A13,'台帳_空欄'!$A$24&amp;" ","")&amp;IF('台帳_空欄'!$I$25=$A13,'台帳_空欄'!$A$25&amp;" ","")&amp;IF('台帳_空欄'!$I$26=$A13,'台帳_空欄'!$A$26&amp;" ","")&amp;IF('台帳_空欄'!$I$27=$A13,'台帳_空欄'!$A$27&amp;" ","")&amp;IF('台帳_空欄'!$I$28=$A13,'台帳_空欄'!$A$28&amp;" ","")&amp;IF('台帳_空欄'!$I$29=$A13,'台帳_空欄'!$A$29&amp;" ","")&amp;IF('台帳_空欄'!$I$30=$A13,'台帳_空欄'!$A$30&amp;" ","")&amp;IF('台帳_空欄'!$I$31=$A13,'台帳_空欄'!$A$31&amp;" ","")&amp;IF('台帳_空欄'!$I$32=$A13,'台帳_空欄'!$A$32&amp;" ","")&amp;IF('台帳_空欄'!$I$33=$A13,'台帳_空欄'!$A$33&amp;" ","")&amp;IF('台帳_空欄'!$I$34=$A13,'台帳_空欄'!$A$34&amp;" ","")&amp;IF('台帳_空欄'!$I$35=$A13,'台帳_空欄'!$A$35&amp;" ","")&amp;IF('台帳_空欄'!$I$36=$A13,'台帳_空欄'!$A$36&amp;" ","")&amp;IF('台帳_空欄'!$I$37=$A13,'台帳_空欄'!$A$37&amp;" ","")&amp;IF('台帳_空欄'!$I$38=$A13,'台帳_空欄'!$A$38&amp;" ","")&amp;IF('台帳_空欄'!$I$39=$A13,'台帳_空欄'!$A$39&amp;" ","")&amp;IF('台帳_空欄'!$I$40=$A13,'台帳_空欄'!$A$40&amp;" ","")&amp;IF('台帳_空欄'!$I$41=$A13,'台帳_空欄'!$A$41&amp;" ","")&amp;IF('台帳_空欄'!$I$42=$A13,'台帳_空欄'!$A$42&amp;" ","")&amp;IF('台帳_空欄'!$I$43=$A13,'台帳_空欄'!$A$43&amp;" ","")&amp;IF('台帳_空欄'!$I$44=$A13,'台帳_空欄'!$A$44&amp;" ","")&amp;IF('台帳_空欄'!$I$45=$A13,'台帳_空欄'!$A$45&amp;" ","")&amp;IF('台帳_空欄'!$I$46=$A13,'台帳_空欄'!$A$46&amp;" ","")&amp;IF('台帳_空欄'!$I$47=$A13,'台帳_空欄'!$A$47&amp;" ","")&amp;IF('台帳_空欄'!$I$48=$A13,'台帳_空欄'!$A$48&amp;" ","")&amp;IF('台帳_空欄'!$I$49=$A13,'台帳_空欄'!$A$49&amp;" ","")&amp;IF('台帳_空欄'!$I$50=$A13,'台帳_空欄'!$A$50&amp;" ","")&amp;IF('台帳_空欄'!$I$51=$A13,'台帳_空欄'!$A$51&amp;" ","")&amp;IF('台帳_空欄'!$I$52=$A13,'台帳_空欄'!$A$52&amp;" ","")&amp;IF('台帳_空欄'!$I$53=$A13,'台帳_空欄'!$A$53&amp;" ","")&amp;IF('台帳_空欄'!$I$54=$A13,'台帳_空欄'!$A$54&amp;" ","")&amp;IF('台帳_空欄'!$I$55=$A13,'台帳_空欄'!$A$55&amp;" ",""))</x:f>
      </x:c>
      <x:c r="C13" s="40" t="str">
        <x:f>IF($A13="","",IF('台帳_空欄'!$F$6=$A13,'台帳_空欄'!$A$6&amp;" ","")&amp;IF('台帳_空欄'!$F$7=$A13,'台帳_空欄'!$A$7&amp;" ","")&amp;IF('台帳_空欄'!$F$8=$A13,'台帳_空欄'!$A$8&amp;" ","")&amp;IF('台帳_空欄'!$F$9=$A13,'台帳_空欄'!$A$9&amp;" ","")&amp;IF('台帳_空欄'!$F$10=$A13,'台帳_空欄'!$A$10&amp;" ","")&amp;IF('台帳_空欄'!$F$11=$A13,'台帳_空欄'!$A$11&amp;" ","")&amp;IF('台帳_空欄'!$F$12=$A13,'台帳_空欄'!$A$12&amp;" ","")&amp;IF('台帳_空欄'!$F$13=$A13,'台帳_空欄'!$A$13&amp;" ","")&amp;IF('台帳_空欄'!$F$14=$A13,'台帳_空欄'!$A$14&amp;" ","")&amp;IF('台帳_空欄'!$F$15=$A13,'台帳_空欄'!$A$15&amp;" ","")&amp;IF('台帳_空欄'!$F$16=$A13,'台帳_空欄'!$A$16&amp;" ","")&amp;IF('台帳_空欄'!$F$17=$A13,'台帳_空欄'!$A$17&amp;" ","")&amp;IF('台帳_空欄'!$F$18=$A13,'台帳_空欄'!$A$18&amp;" ","")&amp;IF('台帳_空欄'!$F$19=$A13,'台帳_空欄'!$A$19&amp;" ","")&amp;IF('台帳_空欄'!$F$20=$A13,'台帳_空欄'!$A$20&amp;" ","")&amp;IF('台帳_空欄'!$F$21=$A13,'台帳_空欄'!$A$21&amp;" ","")&amp;IF('台帳_空欄'!$F$22=$A13,'台帳_空欄'!$A$22&amp;" ","")&amp;IF('台帳_空欄'!$F$23=$A13,'台帳_空欄'!$A$23&amp;" ","")&amp;IF('台帳_空欄'!$F$24=$A13,'台帳_空欄'!$A$24&amp;" ","")&amp;IF('台帳_空欄'!$F$25=$A13,'台帳_空欄'!$A$25&amp;" ","")&amp;IF('台帳_空欄'!$F$26=$A13,'台帳_空欄'!$A$26&amp;" ","")&amp;IF('台帳_空欄'!$F$27=$A13,'台帳_空欄'!$A$27&amp;" ","")&amp;IF('台帳_空欄'!$F$28=$A13,'台帳_空欄'!$A$28&amp;" ","")&amp;IF('台帳_空欄'!$F$29=$A13,'台帳_空欄'!$A$29&amp;" ","")&amp;IF('台帳_空欄'!$F$30=$A13,'台帳_空欄'!$A$30&amp;" ","")&amp;IF('台帳_空欄'!$F$31=$A13,'台帳_空欄'!$A$31&amp;" ","")&amp;IF('台帳_空欄'!$F$32=$A13,'台帳_空欄'!$A$32&amp;" ","")&amp;IF('台帳_空欄'!$F$33=$A13,'台帳_空欄'!$A$33&amp;" ","")&amp;IF('台帳_空欄'!$F$34=$A13,'台帳_空欄'!$A$34&amp;" ","")&amp;IF('台帳_空欄'!$F$35=$A13,'台帳_空欄'!$A$35&amp;" ","")&amp;IF('台帳_空欄'!$F$36=$A13,'台帳_空欄'!$A$36&amp;" ","")&amp;IF('台帳_空欄'!$F$37=$A13,'台帳_空欄'!$A$37&amp;" ","")&amp;IF('台帳_空欄'!$F$38=$A13,'台帳_空欄'!$A$38&amp;" ","")&amp;IF('台帳_空欄'!$F$39=$A13,'台帳_空欄'!$A$39&amp;" ","")&amp;IF('台帳_空欄'!$F$40=$A13,'台帳_空欄'!$A$40&amp;" ","")&amp;IF('台帳_空欄'!$F$41=$A13,'台帳_空欄'!$A$41&amp;" ","")&amp;IF('台帳_空欄'!$F$42=$A13,'台帳_空欄'!$A$42&amp;" ","")&amp;IF('台帳_空欄'!$F$43=$A13,'台帳_空欄'!$A$43&amp;" ","")&amp;IF('台帳_空欄'!$F$44=$A13,'台帳_空欄'!$A$44&amp;" ","")&amp;IF('台帳_空欄'!$F$45=$A13,'台帳_空欄'!$A$45&amp;" ","")&amp;IF('台帳_空欄'!$F$46=$A13,'台帳_空欄'!$A$46&amp;" ","")&amp;IF('台帳_空欄'!$F$47=$A13,'台帳_空欄'!$A$47&amp;" ","")&amp;IF('台帳_空欄'!$F$48=$A13,'台帳_空欄'!$A$48&amp;" ","")&amp;IF('台帳_空欄'!$F$49=$A13,'台帳_空欄'!$A$49&amp;" ","")&amp;IF('台帳_空欄'!$F$50=$A13,'台帳_空欄'!$A$50&amp;" ","")&amp;IF('台帳_空欄'!$F$51=$A13,'台帳_空欄'!$A$51&amp;" ","")&amp;IF('台帳_空欄'!$F$52=$A13,'台帳_空欄'!$A$52&amp;" ","")&amp;IF('台帳_空欄'!$F$53=$A13,'台帳_空欄'!$A$53&amp;" ","")&amp;IF('台帳_空欄'!$F$54=$A13,'台帳_空欄'!$A$54&amp;" ","")&amp;IF('台帳_空欄'!$F$55=$A13,'台帳_空欄'!$A$55&amp;" ",""))</x:f>
      </x:c>
      <x:c r="D13" s="40" t="str">
        <x:f>IF($A13="","",IF('台帳_空欄'!$W$6=$A13,'台帳_空欄'!$A$6&amp;" ","")&amp;IF('台帳_空欄'!$W$7=$A13,'台帳_空欄'!$A$7&amp;" ","")&amp;IF('台帳_空欄'!$W$8=$A13,'台帳_空欄'!$A$8&amp;" ","")&amp;IF('台帳_空欄'!$W$9=$A13,'台帳_空欄'!$A$9&amp;" ","")&amp;IF('台帳_空欄'!$W$10=$A13,'台帳_空欄'!$A$10&amp;" ","")&amp;IF('台帳_空欄'!$W$11=$A13,'台帳_空欄'!$A$11&amp;" ","")&amp;IF('台帳_空欄'!$W$12=$A13,'台帳_空欄'!$A$12&amp;" ","")&amp;IF('台帳_空欄'!$W$13=$A13,'台帳_空欄'!$A$13&amp;" ","")&amp;IF('台帳_空欄'!$W$14=$A13,'台帳_空欄'!$A$14&amp;" ","")&amp;IF('台帳_空欄'!$W$15=$A13,'台帳_空欄'!$A$15&amp;" ","")&amp;IF('台帳_空欄'!$W$16=$A13,'台帳_空欄'!$A$16&amp;" ","")&amp;IF('台帳_空欄'!$W$17=$A13,'台帳_空欄'!$A$17&amp;" ","")&amp;IF('台帳_空欄'!$W$18=$A13,'台帳_空欄'!$A$18&amp;" ","")&amp;IF('台帳_空欄'!$W$19=$A13,'台帳_空欄'!$A$19&amp;" ","")&amp;IF('台帳_空欄'!$W$20=$A13,'台帳_空欄'!$A$20&amp;" ","")&amp;IF('台帳_空欄'!$W$21=$A13,'台帳_空欄'!$A$21&amp;" ","")&amp;IF('台帳_空欄'!$W$22=$A13,'台帳_空欄'!$A$22&amp;" ","")&amp;IF('台帳_空欄'!$W$23=$A13,'台帳_空欄'!$A$23&amp;" ","")&amp;IF('台帳_空欄'!$W$24=$A13,'台帳_空欄'!$A$24&amp;" ","")&amp;IF('台帳_空欄'!$W$25=$A13,'台帳_空欄'!$A$25&amp;" ","")&amp;IF('台帳_空欄'!$W$26=$A13,'台帳_空欄'!$A$26&amp;" ","")&amp;IF('台帳_空欄'!$W$27=$A13,'台帳_空欄'!$A$27&amp;" ","")&amp;IF('台帳_空欄'!$W$28=$A13,'台帳_空欄'!$A$28&amp;" ","")&amp;IF('台帳_空欄'!$W$29=$A13,'台帳_空欄'!$A$29&amp;" ","")&amp;IF('台帳_空欄'!$W$30=$A13,'台帳_空欄'!$A$30&amp;" ","")&amp;IF('台帳_空欄'!$W$31=$A13,'台帳_空欄'!$A$31&amp;" ","")&amp;IF('台帳_空欄'!$W$32=$A13,'台帳_空欄'!$A$32&amp;" ","")&amp;IF('台帳_空欄'!$W$33=$A13,'台帳_空欄'!$A$33&amp;" ","")&amp;IF('台帳_空欄'!$W$34=$A13,'台帳_空欄'!$A$34&amp;" ","")&amp;IF('台帳_空欄'!$W$35=$A13,'台帳_空欄'!$A$35&amp;" ","")&amp;IF('台帳_空欄'!$W$36=$A13,'台帳_空欄'!$A$36&amp;" ","")&amp;IF('台帳_空欄'!$W$37=$A13,'台帳_空欄'!$A$37&amp;" ","")&amp;IF('台帳_空欄'!$W$38=$A13,'台帳_空欄'!$A$38&amp;" ","")&amp;IF('台帳_空欄'!$W$39=$A13,'台帳_空欄'!$A$39&amp;" ","")&amp;IF('台帳_空欄'!$W$40=$A13,'台帳_空欄'!$A$40&amp;" ","")&amp;IF('台帳_空欄'!$W$41=$A13,'台帳_空欄'!$A$41&amp;" ","")&amp;IF('台帳_空欄'!$W$42=$A13,'台帳_空欄'!$A$42&amp;" ","")&amp;IF('台帳_空欄'!$W$43=$A13,'台帳_空欄'!$A$43&amp;" ","")&amp;IF('台帳_空欄'!$W$44=$A13,'台帳_空欄'!$A$44&amp;" ","")&amp;IF('台帳_空欄'!$W$45=$A13,'台帳_空欄'!$A$45&amp;" ","")&amp;IF('台帳_空欄'!$W$46=$A13,'台帳_空欄'!$A$46&amp;" ","")&amp;IF('台帳_空欄'!$W$47=$A13,'台帳_空欄'!$A$47&amp;" ","")&amp;IF('台帳_空欄'!$W$48=$A13,'台帳_空欄'!$A$48&amp;" ","")&amp;IF('台帳_空欄'!$W$49=$A13,'台帳_空欄'!$A$49&amp;" ","")&amp;IF('台帳_空欄'!$W$50=$A13,'台帳_空欄'!$A$50&amp;" ","")&amp;IF('台帳_空欄'!$W$51=$A13,'台帳_空欄'!$A$51&amp;" ","")&amp;IF('台帳_空欄'!$W$52=$A13,'台帳_空欄'!$A$52&amp;" ","")&amp;IF('台帳_空欄'!$W$53=$A13,'台帳_空欄'!$A$53&amp;" ","")&amp;IF('台帳_空欄'!$W$54=$A13,'台帳_空欄'!$A$54&amp;" ","")&amp;IF('台帳_空欄'!$W$55=$A13,'台帳_空欄'!$A$55&amp;" ",""))</x:f>
      </x:c>
      <x:c r="E13" s="40" t="str">
        <x:f>IF(A13="","",IF(OR(B13&lt;&gt;"",C13&lt;&gt;"",D13&lt;&gt;""),"台帳で完了状態・担当を確認",""))</x:f>
      </x:c>
    </x:row>
    <x:row r="14" ht="37" customHeight="1">
      <x:c r="A14" s="60" t="n">
        <x:f>IF(MONTH(DATE(YEAR($B$3),MONTH($B$3),9))=MONTH($B$3),DATE(YEAR($B$3),MONTH($B$3),9),"")</x:f>
        <x:v>46274</x:v>
      </x:c>
      <x:c r="B14" s="40" t="str">
        <x:f>IF($A14="","",IF('台帳_空欄'!$I$6=$A14,'台帳_空欄'!$A$6&amp;" ","")&amp;IF('台帳_空欄'!$I$7=$A14,'台帳_空欄'!$A$7&amp;" ","")&amp;IF('台帳_空欄'!$I$8=$A14,'台帳_空欄'!$A$8&amp;" ","")&amp;IF('台帳_空欄'!$I$9=$A14,'台帳_空欄'!$A$9&amp;" ","")&amp;IF('台帳_空欄'!$I$10=$A14,'台帳_空欄'!$A$10&amp;" ","")&amp;IF('台帳_空欄'!$I$11=$A14,'台帳_空欄'!$A$11&amp;" ","")&amp;IF('台帳_空欄'!$I$12=$A14,'台帳_空欄'!$A$12&amp;" ","")&amp;IF('台帳_空欄'!$I$13=$A14,'台帳_空欄'!$A$13&amp;" ","")&amp;IF('台帳_空欄'!$I$14=$A14,'台帳_空欄'!$A$14&amp;" ","")&amp;IF('台帳_空欄'!$I$15=$A14,'台帳_空欄'!$A$15&amp;" ","")&amp;IF('台帳_空欄'!$I$16=$A14,'台帳_空欄'!$A$16&amp;" ","")&amp;IF('台帳_空欄'!$I$17=$A14,'台帳_空欄'!$A$17&amp;" ","")&amp;IF('台帳_空欄'!$I$18=$A14,'台帳_空欄'!$A$18&amp;" ","")&amp;IF('台帳_空欄'!$I$19=$A14,'台帳_空欄'!$A$19&amp;" ","")&amp;IF('台帳_空欄'!$I$20=$A14,'台帳_空欄'!$A$20&amp;" ","")&amp;IF('台帳_空欄'!$I$21=$A14,'台帳_空欄'!$A$21&amp;" ","")&amp;IF('台帳_空欄'!$I$22=$A14,'台帳_空欄'!$A$22&amp;" ","")&amp;IF('台帳_空欄'!$I$23=$A14,'台帳_空欄'!$A$23&amp;" ","")&amp;IF('台帳_空欄'!$I$24=$A14,'台帳_空欄'!$A$24&amp;" ","")&amp;IF('台帳_空欄'!$I$25=$A14,'台帳_空欄'!$A$25&amp;" ","")&amp;IF('台帳_空欄'!$I$26=$A14,'台帳_空欄'!$A$26&amp;" ","")&amp;IF('台帳_空欄'!$I$27=$A14,'台帳_空欄'!$A$27&amp;" ","")&amp;IF('台帳_空欄'!$I$28=$A14,'台帳_空欄'!$A$28&amp;" ","")&amp;IF('台帳_空欄'!$I$29=$A14,'台帳_空欄'!$A$29&amp;" ","")&amp;IF('台帳_空欄'!$I$30=$A14,'台帳_空欄'!$A$30&amp;" ","")&amp;IF('台帳_空欄'!$I$31=$A14,'台帳_空欄'!$A$31&amp;" ","")&amp;IF('台帳_空欄'!$I$32=$A14,'台帳_空欄'!$A$32&amp;" ","")&amp;IF('台帳_空欄'!$I$33=$A14,'台帳_空欄'!$A$33&amp;" ","")&amp;IF('台帳_空欄'!$I$34=$A14,'台帳_空欄'!$A$34&amp;" ","")&amp;IF('台帳_空欄'!$I$35=$A14,'台帳_空欄'!$A$35&amp;" ","")&amp;IF('台帳_空欄'!$I$36=$A14,'台帳_空欄'!$A$36&amp;" ","")&amp;IF('台帳_空欄'!$I$37=$A14,'台帳_空欄'!$A$37&amp;" ","")&amp;IF('台帳_空欄'!$I$38=$A14,'台帳_空欄'!$A$38&amp;" ","")&amp;IF('台帳_空欄'!$I$39=$A14,'台帳_空欄'!$A$39&amp;" ","")&amp;IF('台帳_空欄'!$I$40=$A14,'台帳_空欄'!$A$40&amp;" ","")&amp;IF('台帳_空欄'!$I$41=$A14,'台帳_空欄'!$A$41&amp;" ","")&amp;IF('台帳_空欄'!$I$42=$A14,'台帳_空欄'!$A$42&amp;" ","")&amp;IF('台帳_空欄'!$I$43=$A14,'台帳_空欄'!$A$43&amp;" ","")&amp;IF('台帳_空欄'!$I$44=$A14,'台帳_空欄'!$A$44&amp;" ","")&amp;IF('台帳_空欄'!$I$45=$A14,'台帳_空欄'!$A$45&amp;" ","")&amp;IF('台帳_空欄'!$I$46=$A14,'台帳_空欄'!$A$46&amp;" ","")&amp;IF('台帳_空欄'!$I$47=$A14,'台帳_空欄'!$A$47&amp;" ","")&amp;IF('台帳_空欄'!$I$48=$A14,'台帳_空欄'!$A$48&amp;" ","")&amp;IF('台帳_空欄'!$I$49=$A14,'台帳_空欄'!$A$49&amp;" ","")&amp;IF('台帳_空欄'!$I$50=$A14,'台帳_空欄'!$A$50&amp;" ","")&amp;IF('台帳_空欄'!$I$51=$A14,'台帳_空欄'!$A$51&amp;" ","")&amp;IF('台帳_空欄'!$I$52=$A14,'台帳_空欄'!$A$52&amp;" ","")&amp;IF('台帳_空欄'!$I$53=$A14,'台帳_空欄'!$A$53&amp;" ","")&amp;IF('台帳_空欄'!$I$54=$A14,'台帳_空欄'!$A$54&amp;" ","")&amp;IF('台帳_空欄'!$I$55=$A14,'台帳_空欄'!$A$55&amp;" ",""))</x:f>
      </x:c>
      <x:c r="C14" s="40" t="str">
        <x:f>IF($A14="","",IF('台帳_空欄'!$F$6=$A14,'台帳_空欄'!$A$6&amp;" ","")&amp;IF('台帳_空欄'!$F$7=$A14,'台帳_空欄'!$A$7&amp;" ","")&amp;IF('台帳_空欄'!$F$8=$A14,'台帳_空欄'!$A$8&amp;" ","")&amp;IF('台帳_空欄'!$F$9=$A14,'台帳_空欄'!$A$9&amp;" ","")&amp;IF('台帳_空欄'!$F$10=$A14,'台帳_空欄'!$A$10&amp;" ","")&amp;IF('台帳_空欄'!$F$11=$A14,'台帳_空欄'!$A$11&amp;" ","")&amp;IF('台帳_空欄'!$F$12=$A14,'台帳_空欄'!$A$12&amp;" ","")&amp;IF('台帳_空欄'!$F$13=$A14,'台帳_空欄'!$A$13&amp;" ","")&amp;IF('台帳_空欄'!$F$14=$A14,'台帳_空欄'!$A$14&amp;" ","")&amp;IF('台帳_空欄'!$F$15=$A14,'台帳_空欄'!$A$15&amp;" ","")&amp;IF('台帳_空欄'!$F$16=$A14,'台帳_空欄'!$A$16&amp;" ","")&amp;IF('台帳_空欄'!$F$17=$A14,'台帳_空欄'!$A$17&amp;" ","")&amp;IF('台帳_空欄'!$F$18=$A14,'台帳_空欄'!$A$18&amp;" ","")&amp;IF('台帳_空欄'!$F$19=$A14,'台帳_空欄'!$A$19&amp;" ","")&amp;IF('台帳_空欄'!$F$20=$A14,'台帳_空欄'!$A$20&amp;" ","")&amp;IF('台帳_空欄'!$F$21=$A14,'台帳_空欄'!$A$21&amp;" ","")&amp;IF('台帳_空欄'!$F$22=$A14,'台帳_空欄'!$A$22&amp;" ","")&amp;IF('台帳_空欄'!$F$23=$A14,'台帳_空欄'!$A$23&amp;" ","")&amp;IF('台帳_空欄'!$F$24=$A14,'台帳_空欄'!$A$24&amp;" ","")&amp;IF('台帳_空欄'!$F$25=$A14,'台帳_空欄'!$A$25&amp;" ","")&amp;IF('台帳_空欄'!$F$26=$A14,'台帳_空欄'!$A$26&amp;" ","")&amp;IF('台帳_空欄'!$F$27=$A14,'台帳_空欄'!$A$27&amp;" ","")&amp;IF('台帳_空欄'!$F$28=$A14,'台帳_空欄'!$A$28&amp;" ","")&amp;IF('台帳_空欄'!$F$29=$A14,'台帳_空欄'!$A$29&amp;" ","")&amp;IF('台帳_空欄'!$F$30=$A14,'台帳_空欄'!$A$30&amp;" ","")&amp;IF('台帳_空欄'!$F$31=$A14,'台帳_空欄'!$A$31&amp;" ","")&amp;IF('台帳_空欄'!$F$32=$A14,'台帳_空欄'!$A$32&amp;" ","")&amp;IF('台帳_空欄'!$F$33=$A14,'台帳_空欄'!$A$33&amp;" ","")&amp;IF('台帳_空欄'!$F$34=$A14,'台帳_空欄'!$A$34&amp;" ","")&amp;IF('台帳_空欄'!$F$35=$A14,'台帳_空欄'!$A$35&amp;" ","")&amp;IF('台帳_空欄'!$F$36=$A14,'台帳_空欄'!$A$36&amp;" ","")&amp;IF('台帳_空欄'!$F$37=$A14,'台帳_空欄'!$A$37&amp;" ","")&amp;IF('台帳_空欄'!$F$38=$A14,'台帳_空欄'!$A$38&amp;" ","")&amp;IF('台帳_空欄'!$F$39=$A14,'台帳_空欄'!$A$39&amp;" ","")&amp;IF('台帳_空欄'!$F$40=$A14,'台帳_空欄'!$A$40&amp;" ","")&amp;IF('台帳_空欄'!$F$41=$A14,'台帳_空欄'!$A$41&amp;" ","")&amp;IF('台帳_空欄'!$F$42=$A14,'台帳_空欄'!$A$42&amp;" ","")&amp;IF('台帳_空欄'!$F$43=$A14,'台帳_空欄'!$A$43&amp;" ","")&amp;IF('台帳_空欄'!$F$44=$A14,'台帳_空欄'!$A$44&amp;" ","")&amp;IF('台帳_空欄'!$F$45=$A14,'台帳_空欄'!$A$45&amp;" ","")&amp;IF('台帳_空欄'!$F$46=$A14,'台帳_空欄'!$A$46&amp;" ","")&amp;IF('台帳_空欄'!$F$47=$A14,'台帳_空欄'!$A$47&amp;" ","")&amp;IF('台帳_空欄'!$F$48=$A14,'台帳_空欄'!$A$48&amp;" ","")&amp;IF('台帳_空欄'!$F$49=$A14,'台帳_空欄'!$A$49&amp;" ","")&amp;IF('台帳_空欄'!$F$50=$A14,'台帳_空欄'!$A$50&amp;" ","")&amp;IF('台帳_空欄'!$F$51=$A14,'台帳_空欄'!$A$51&amp;" ","")&amp;IF('台帳_空欄'!$F$52=$A14,'台帳_空欄'!$A$52&amp;" ","")&amp;IF('台帳_空欄'!$F$53=$A14,'台帳_空欄'!$A$53&amp;" ","")&amp;IF('台帳_空欄'!$F$54=$A14,'台帳_空欄'!$A$54&amp;" ","")&amp;IF('台帳_空欄'!$F$55=$A14,'台帳_空欄'!$A$55&amp;" ",""))</x:f>
      </x:c>
      <x:c r="D14" s="40" t="str">
        <x:f>IF($A14="","",IF('台帳_空欄'!$W$6=$A14,'台帳_空欄'!$A$6&amp;" ","")&amp;IF('台帳_空欄'!$W$7=$A14,'台帳_空欄'!$A$7&amp;" ","")&amp;IF('台帳_空欄'!$W$8=$A14,'台帳_空欄'!$A$8&amp;" ","")&amp;IF('台帳_空欄'!$W$9=$A14,'台帳_空欄'!$A$9&amp;" ","")&amp;IF('台帳_空欄'!$W$10=$A14,'台帳_空欄'!$A$10&amp;" ","")&amp;IF('台帳_空欄'!$W$11=$A14,'台帳_空欄'!$A$11&amp;" ","")&amp;IF('台帳_空欄'!$W$12=$A14,'台帳_空欄'!$A$12&amp;" ","")&amp;IF('台帳_空欄'!$W$13=$A14,'台帳_空欄'!$A$13&amp;" ","")&amp;IF('台帳_空欄'!$W$14=$A14,'台帳_空欄'!$A$14&amp;" ","")&amp;IF('台帳_空欄'!$W$15=$A14,'台帳_空欄'!$A$15&amp;" ","")&amp;IF('台帳_空欄'!$W$16=$A14,'台帳_空欄'!$A$16&amp;" ","")&amp;IF('台帳_空欄'!$W$17=$A14,'台帳_空欄'!$A$17&amp;" ","")&amp;IF('台帳_空欄'!$W$18=$A14,'台帳_空欄'!$A$18&amp;" ","")&amp;IF('台帳_空欄'!$W$19=$A14,'台帳_空欄'!$A$19&amp;" ","")&amp;IF('台帳_空欄'!$W$20=$A14,'台帳_空欄'!$A$20&amp;" ","")&amp;IF('台帳_空欄'!$W$21=$A14,'台帳_空欄'!$A$21&amp;" ","")&amp;IF('台帳_空欄'!$W$22=$A14,'台帳_空欄'!$A$22&amp;" ","")&amp;IF('台帳_空欄'!$W$23=$A14,'台帳_空欄'!$A$23&amp;" ","")&amp;IF('台帳_空欄'!$W$24=$A14,'台帳_空欄'!$A$24&amp;" ","")&amp;IF('台帳_空欄'!$W$25=$A14,'台帳_空欄'!$A$25&amp;" ","")&amp;IF('台帳_空欄'!$W$26=$A14,'台帳_空欄'!$A$26&amp;" ","")&amp;IF('台帳_空欄'!$W$27=$A14,'台帳_空欄'!$A$27&amp;" ","")&amp;IF('台帳_空欄'!$W$28=$A14,'台帳_空欄'!$A$28&amp;" ","")&amp;IF('台帳_空欄'!$W$29=$A14,'台帳_空欄'!$A$29&amp;" ","")&amp;IF('台帳_空欄'!$W$30=$A14,'台帳_空欄'!$A$30&amp;" ","")&amp;IF('台帳_空欄'!$W$31=$A14,'台帳_空欄'!$A$31&amp;" ","")&amp;IF('台帳_空欄'!$W$32=$A14,'台帳_空欄'!$A$32&amp;" ","")&amp;IF('台帳_空欄'!$W$33=$A14,'台帳_空欄'!$A$33&amp;" ","")&amp;IF('台帳_空欄'!$W$34=$A14,'台帳_空欄'!$A$34&amp;" ","")&amp;IF('台帳_空欄'!$W$35=$A14,'台帳_空欄'!$A$35&amp;" ","")&amp;IF('台帳_空欄'!$W$36=$A14,'台帳_空欄'!$A$36&amp;" ","")&amp;IF('台帳_空欄'!$W$37=$A14,'台帳_空欄'!$A$37&amp;" ","")&amp;IF('台帳_空欄'!$W$38=$A14,'台帳_空欄'!$A$38&amp;" ","")&amp;IF('台帳_空欄'!$W$39=$A14,'台帳_空欄'!$A$39&amp;" ","")&amp;IF('台帳_空欄'!$W$40=$A14,'台帳_空欄'!$A$40&amp;" ","")&amp;IF('台帳_空欄'!$W$41=$A14,'台帳_空欄'!$A$41&amp;" ","")&amp;IF('台帳_空欄'!$W$42=$A14,'台帳_空欄'!$A$42&amp;" ","")&amp;IF('台帳_空欄'!$W$43=$A14,'台帳_空欄'!$A$43&amp;" ","")&amp;IF('台帳_空欄'!$W$44=$A14,'台帳_空欄'!$A$44&amp;" ","")&amp;IF('台帳_空欄'!$W$45=$A14,'台帳_空欄'!$A$45&amp;" ","")&amp;IF('台帳_空欄'!$W$46=$A14,'台帳_空欄'!$A$46&amp;" ","")&amp;IF('台帳_空欄'!$W$47=$A14,'台帳_空欄'!$A$47&amp;" ","")&amp;IF('台帳_空欄'!$W$48=$A14,'台帳_空欄'!$A$48&amp;" ","")&amp;IF('台帳_空欄'!$W$49=$A14,'台帳_空欄'!$A$49&amp;" ","")&amp;IF('台帳_空欄'!$W$50=$A14,'台帳_空欄'!$A$50&amp;" ","")&amp;IF('台帳_空欄'!$W$51=$A14,'台帳_空欄'!$A$51&amp;" ","")&amp;IF('台帳_空欄'!$W$52=$A14,'台帳_空欄'!$A$52&amp;" ","")&amp;IF('台帳_空欄'!$W$53=$A14,'台帳_空欄'!$A$53&amp;" ","")&amp;IF('台帳_空欄'!$W$54=$A14,'台帳_空欄'!$A$54&amp;" ","")&amp;IF('台帳_空欄'!$W$55=$A14,'台帳_空欄'!$A$55&amp;" ",""))</x:f>
      </x:c>
      <x:c r="E14" s="40" t="str">
        <x:f>IF(A14="","",IF(OR(B14&lt;&gt;"",C14&lt;&gt;"",D14&lt;&gt;""),"台帳で完了状態・担当を確認",""))</x:f>
      </x:c>
    </x:row>
    <x:row r="15" ht="37" customHeight="1">
      <x:c r="A15" s="60" t="n">
        <x:f>IF(MONTH(DATE(YEAR($B$3),MONTH($B$3),10))=MONTH($B$3),DATE(YEAR($B$3),MONTH($B$3),10),"")</x:f>
        <x:v>46275</x:v>
      </x:c>
      <x:c r="B15" s="40" t="str">
        <x:f>IF($A15="","",IF('台帳_空欄'!$I$6=$A15,'台帳_空欄'!$A$6&amp;" ","")&amp;IF('台帳_空欄'!$I$7=$A15,'台帳_空欄'!$A$7&amp;" ","")&amp;IF('台帳_空欄'!$I$8=$A15,'台帳_空欄'!$A$8&amp;" ","")&amp;IF('台帳_空欄'!$I$9=$A15,'台帳_空欄'!$A$9&amp;" ","")&amp;IF('台帳_空欄'!$I$10=$A15,'台帳_空欄'!$A$10&amp;" ","")&amp;IF('台帳_空欄'!$I$11=$A15,'台帳_空欄'!$A$11&amp;" ","")&amp;IF('台帳_空欄'!$I$12=$A15,'台帳_空欄'!$A$12&amp;" ","")&amp;IF('台帳_空欄'!$I$13=$A15,'台帳_空欄'!$A$13&amp;" ","")&amp;IF('台帳_空欄'!$I$14=$A15,'台帳_空欄'!$A$14&amp;" ","")&amp;IF('台帳_空欄'!$I$15=$A15,'台帳_空欄'!$A$15&amp;" ","")&amp;IF('台帳_空欄'!$I$16=$A15,'台帳_空欄'!$A$16&amp;" ","")&amp;IF('台帳_空欄'!$I$17=$A15,'台帳_空欄'!$A$17&amp;" ","")&amp;IF('台帳_空欄'!$I$18=$A15,'台帳_空欄'!$A$18&amp;" ","")&amp;IF('台帳_空欄'!$I$19=$A15,'台帳_空欄'!$A$19&amp;" ","")&amp;IF('台帳_空欄'!$I$20=$A15,'台帳_空欄'!$A$20&amp;" ","")&amp;IF('台帳_空欄'!$I$21=$A15,'台帳_空欄'!$A$21&amp;" ","")&amp;IF('台帳_空欄'!$I$22=$A15,'台帳_空欄'!$A$22&amp;" ","")&amp;IF('台帳_空欄'!$I$23=$A15,'台帳_空欄'!$A$23&amp;" ","")&amp;IF('台帳_空欄'!$I$24=$A15,'台帳_空欄'!$A$24&amp;" ","")&amp;IF('台帳_空欄'!$I$25=$A15,'台帳_空欄'!$A$25&amp;" ","")&amp;IF('台帳_空欄'!$I$26=$A15,'台帳_空欄'!$A$26&amp;" ","")&amp;IF('台帳_空欄'!$I$27=$A15,'台帳_空欄'!$A$27&amp;" ","")&amp;IF('台帳_空欄'!$I$28=$A15,'台帳_空欄'!$A$28&amp;" ","")&amp;IF('台帳_空欄'!$I$29=$A15,'台帳_空欄'!$A$29&amp;" ","")&amp;IF('台帳_空欄'!$I$30=$A15,'台帳_空欄'!$A$30&amp;" ","")&amp;IF('台帳_空欄'!$I$31=$A15,'台帳_空欄'!$A$31&amp;" ","")&amp;IF('台帳_空欄'!$I$32=$A15,'台帳_空欄'!$A$32&amp;" ","")&amp;IF('台帳_空欄'!$I$33=$A15,'台帳_空欄'!$A$33&amp;" ","")&amp;IF('台帳_空欄'!$I$34=$A15,'台帳_空欄'!$A$34&amp;" ","")&amp;IF('台帳_空欄'!$I$35=$A15,'台帳_空欄'!$A$35&amp;" ","")&amp;IF('台帳_空欄'!$I$36=$A15,'台帳_空欄'!$A$36&amp;" ","")&amp;IF('台帳_空欄'!$I$37=$A15,'台帳_空欄'!$A$37&amp;" ","")&amp;IF('台帳_空欄'!$I$38=$A15,'台帳_空欄'!$A$38&amp;" ","")&amp;IF('台帳_空欄'!$I$39=$A15,'台帳_空欄'!$A$39&amp;" ","")&amp;IF('台帳_空欄'!$I$40=$A15,'台帳_空欄'!$A$40&amp;" ","")&amp;IF('台帳_空欄'!$I$41=$A15,'台帳_空欄'!$A$41&amp;" ","")&amp;IF('台帳_空欄'!$I$42=$A15,'台帳_空欄'!$A$42&amp;" ","")&amp;IF('台帳_空欄'!$I$43=$A15,'台帳_空欄'!$A$43&amp;" ","")&amp;IF('台帳_空欄'!$I$44=$A15,'台帳_空欄'!$A$44&amp;" ","")&amp;IF('台帳_空欄'!$I$45=$A15,'台帳_空欄'!$A$45&amp;" ","")&amp;IF('台帳_空欄'!$I$46=$A15,'台帳_空欄'!$A$46&amp;" ","")&amp;IF('台帳_空欄'!$I$47=$A15,'台帳_空欄'!$A$47&amp;" ","")&amp;IF('台帳_空欄'!$I$48=$A15,'台帳_空欄'!$A$48&amp;" ","")&amp;IF('台帳_空欄'!$I$49=$A15,'台帳_空欄'!$A$49&amp;" ","")&amp;IF('台帳_空欄'!$I$50=$A15,'台帳_空欄'!$A$50&amp;" ","")&amp;IF('台帳_空欄'!$I$51=$A15,'台帳_空欄'!$A$51&amp;" ","")&amp;IF('台帳_空欄'!$I$52=$A15,'台帳_空欄'!$A$52&amp;" ","")&amp;IF('台帳_空欄'!$I$53=$A15,'台帳_空欄'!$A$53&amp;" ","")&amp;IF('台帳_空欄'!$I$54=$A15,'台帳_空欄'!$A$54&amp;" ","")&amp;IF('台帳_空欄'!$I$55=$A15,'台帳_空欄'!$A$55&amp;" ",""))</x:f>
      </x:c>
      <x:c r="C15" s="40" t="str">
        <x:f>IF($A15="","",IF('台帳_空欄'!$F$6=$A15,'台帳_空欄'!$A$6&amp;" ","")&amp;IF('台帳_空欄'!$F$7=$A15,'台帳_空欄'!$A$7&amp;" ","")&amp;IF('台帳_空欄'!$F$8=$A15,'台帳_空欄'!$A$8&amp;" ","")&amp;IF('台帳_空欄'!$F$9=$A15,'台帳_空欄'!$A$9&amp;" ","")&amp;IF('台帳_空欄'!$F$10=$A15,'台帳_空欄'!$A$10&amp;" ","")&amp;IF('台帳_空欄'!$F$11=$A15,'台帳_空欄'!$A$11&amp;" ","")&amp;IF('台帳_空欄'!$F$12=$A15,'台帳_空欄'!$A$12&amp;" ","")&amp;IF('台帳_空欄'!$F$13=$A15,'台帳_空欄'!$A$13&amp;" ","")&amp;IF('台帳_空欄'!$F$14=$A15,'台帳_空欄'!$A$14&amp;" ","")&amp;IF('台帳_空欄'!$F$15=$A15,'台帳_空欄'!$A$15&amp;" ","")&amp;IF('台帳_空欄'!$F$16=$A15,'台帳_空欄'!$A$16&amp;" ","")&amp;IF('台帳_空欄'!$F$17=$A15,'台帳_空欄'!$A$17&amp;" ","")&amp;IF('台帳_空欄'!$F$18=$A15,'台帳_空欄'!$A$18&amp;" ","")&amp;IF('台帳_空欄'!$F$19=$A15,'台帳_空欄'!$A$19&amp;" ","")&amp;IF('台帳_空欄'!$F$20=$A15,'台帳_空欄'!$A$20&amp;" ","")&amp;IF('台帳_空欄'!$F$21=$A15,'台帳_空欄'!$A$21&amp;" ","")&amp;IF('台帳_空欄'!$F$22=$A15,'台帳_空欄'!$A$22&amp;" ","")&amp;IF('台帳_空欄'!$F$23=$A15,'台帳_空欄'!$A$23&amp;" ","")&amp;IF('台帳_空欄'!$F$24=$A15,'台帳_空欄'!$A$24&amp;" ","")&amp;IF('台帳_空欄'!$F$25=$A15,'台帳_空欄'!$A$25&amp;" ","")&amp;IF('台帳_空欄'!$F$26=$A15,'台帳_空欄'!$A$26&amp;" ","")&amp;IF('台帳_空欄'!$F$27=$A15,'台帳_空欄'!$A$27&amp;" ","")&amp;IF('台帳_空欄'!$F$28=$A15,'台帳_空欄'!$A$28&amp;" ","")&amp;IF('台帳_空欄'!$F$29=$A15,'台帳_空欄'!$A$29&amp;" ","")&amp;IF('台帳_空欄'!$F$30=$A15,'台帳_空欄'!$A$30&amp;" ","")&amp;IF('台帳_空欄'!$F$31=$A15,'台帳_空欄'!$A$31&amp;" ","")&amp;IF('台帳_空欄'!$F$32=$A15,'台帳_空欄'!$A$32&amp;" ","")&amp;IF('台帳_空欄'!$F$33=$A15,'台帳_空欄'!$A$33&amp;" ","")&amp;IF('台帳_空欄'!$F$34=$A15,'台帳_空欄'!$A$34&amp;" ","")&amp;IF('台帳_空欄'!$F$35=$A15,'台帳_空欄'!$A$35&amp;" ","")&amp;IF('台帳_空欄'!$F$36=$A15,'台帳_空欄'!$A$36&amp;" ","")&amp;IF('台帳_空欄'!$F$37=$A15,'台帳_空欄'!$A$37&amp;" ","")&amp;IF('台帳_空欄'!$F$38=$A15,'台帳_空欄'!$A$38&amp;" ","")&amp;IF('台帳_空欄'!$F$39=$A15,'台帳_空欄'!$A$39&amp;" ","")&amp;IF('台帳_空欄'!$F$40=$A15,'台帳_空欄'!$A$40&amp;" ","")&amp;IF('台帳_空欄'!$F$41=$A15,'台帳_空欄'!$A$41&amp;" ","")&amp;IF('台帳_空欄'!$F$42=$A15,'台帳_空欄'!$A$42&amp;" ","")&amp;IF('台帳_空欄'!$F$43=$A15,'台帳_空欄'!$A$43&amp;" ","")&amp;IF('台帳_空欄'!$F$44=$A15,'台帳_空欄'!$A$44&amp;" ","")&amp;IF('台帳_空欄'!$F$45=$A15,'台帳_空欄'!$A$45&amp;" ","")&amp;IF('台帳_空欄'!$F$46=$A15,'台帳_空欄'!$A$46&amp;" ","")&amp;IF('台帳_空欄'!$F$47=$A15,'台帳_空欄'!$A$47&amp;" ","")&amp;IF('台帳_空欄'!$F$48=$A15,'台帳_空欄'!$A$48&amp;" ","")&amp;IF('台帳_空欄'!$F$49=$A15,'台帳_空欄'!$A$49&amp;" ","")&amp;IF('台帳_空欄'!$F$50=$A15,'台帳_空欄'!$A$50&amp;" ","")&amp;IF('台帳_空欄'!$F$51=$A15,'台帳_空欄'!$A$51&amp;" ","")&amp;IF('台帳_空欄'!$F$52=$A15,'台帳_空欄'!$A$52&amp;" ","")&amp;IF('台帳_空欄'!$F$53=$A15,'台帳_空欄'!$A$53&amp;" ","")&amp;IF('台帳_空欄'!$F$54=$A15,'台帳_空欄'!$A$54&amp;" ","")&amp;IF('台帳_空欄'!$F$55=$A15,'台帳_空欄'!$A$55&amp;" ",""))</x:f>
      </x:c>
      <x:c r="D15" s="40" t="str">
        <x:f>IF($A15="","",IF('台帳_空欄'!$W$6=$A15,'台帳_空欄'!$A$6&amp;" ","")&amp;IF('台帳_空欄'!$W$7=$A15,'台帳_空欄'!$A$7&amp;" ","")&amp;IF('台帳_空欄'!$W$8=$A15,'台帳_空欄'!$A$8&amp;" ","")&amp;IF('台帳_空欄'!$W$9=$A15,'台帳_空欄'!$A$9&amp;" ","")&amp;IF('台帳_空欄'!$W$10=$A15,'台帳_空欄'!$A$10&amp;" ","")&amp;IF('台帳_空欄'!$W$11=$A15,'台帳_空欄'!$A$11&amp;" ","")&amp;IF('台帳_空欄'!$W$12=$A15,'台帳_空欄'!$A$12&amp;" ","")&amp;IF('台帳_空欄'!$W$13=$A15,'台帳_空欄'!$A$13&amp;" ","")&amp;IF('台帳_空欄'!$W$14=$A15,'台帳_空欄'!$A$14&amp;" ","")&amp;IF('台帳_空欄'!$W$15=$A15,'台帳_空欄'!$A$15&amp;" ","")&amp;IF('台帳_空欄'!$W$16=$A15,'台帳_空欄'!$A$16&amp;" ","")&amp;IF('台帳_空欄'!$W$17=$A15,'台帳_空欄'!$A$17&amp;" ","")&amp;IF('台帳_空欄'!$W$18=$A15,'台帳_空欄'!$A$18&amp;" ","")&amp;IF('台帳_空欄'!$W$19=$A15,'台帳_空欄'!$A$19&amp;" ","")&amp;IF('台帳_空欄'!$W$20=$A15,'台帳_空欄'!$A$20&amp;" ","")&amp;IF('台帳_空欄'!$W$21=$A15,'台帳_空欄'!$A$21&amp;" ","")&amp;IF('台帳_空欄'!$W$22=$A15,'台帳_空欄'!$A$22&amp;" ","")&amp;IF('台帳_空欄'!$W$23=$A15,'台帳_空欄'!$A$23&amp;" ","")&amp;IF('台帳_空欄'!$W$24=$A15,'台帳_空欄'!$A$24&amp;" ","")&amp;IF('台帳_空欄'!$W$25=$A15,'台帳_空欄'!$A$25&amp;" ","")&amp;IF('台帳_空欄'!$W$26=$A15,'台帳_空欄'!$A$26&amp;" ","")&amp;IF('台帳_空欄'!$W$27=$A15,'台帳_空欄'!$A$27&amp;" ","")&amp;IF('台帳_空欄'!$W$28=$A15,'台帳_空欄'!$A$28&amp;" ","")&amp;IF('台帳_空欄'!$W$29=$A15,'台帳_空欄'!$A$29&amp;" ","")&amp;IF('台帳_空欄'!$W$30=$A15,'台帳_空欄'!$A$30&amp;" ","")&amp;IF('台帳_空欄'!$W$31=$A15,'台帳_空欄'!$A$31&amp;" ","")&amp;IF('台帳_空欄'!$W$32=$A15,'台帳_空欄'!$A$32&amp;" ","")&amp;IF('台帳_空欄'!$W$33=$A15,'台帳_空欄'!$A$33&amp;" ","")&amp;IF('台帳_空欄'!$W$34=$A15,'台帳_空欄'!$A$34&amp;" ","")&amp;IF('台帳_空欄'!$W$35=$A15,'台帳_空欄'!$A$35&amp;" ","")&amp;IF('台帳_空欄'!$W$36=$A15,'台帳_空欄'!$A$36&amp;" ","")&amp;IF('台帳_空欄'!$W$37=$A15,'台帳_空欄'!$A$37&amp;" ","")&amp;IF('台帳_空欄'!$W$38=$A15,'台帳_空欄'!$A$38&amp;" ","")&amp;IF('台帳_空欄'!$W$39=$A15,'台帳_空欄'!$A$39&amp;" ","")&amp;IF('台帳_空欄'!$W$40=$A15,'台帳_空欄'!$A$40&amp;" ","")&amp;IF('台帳_空欄'!$W$41=$A15,'台帳_空欄'!$A$41&amp;" ","")&amp;IF('台帳_空欄'!$W$42=$A15,'台帳_空欄'!$A$42&amp;" ","")&amp;IF('台帳_空欄'!$W$43=$A15,'台帳_空欄'!$A$43&amp;" ","")&amp;IF('台帳_空欄'!$W$44=$A15,'台帳_空欄'!$A$44&amp;" ","")&amp;IF('台帳_空欄'!$W$45=$A15,'台帳_空欄'!$A$45&amp;" ","")&amp;IF('台帳_空欄'!$W$46=$A15,'台帳_空欄'!$A$46&amp;" ","")&amp;IF('台帳_空欄'!$W$47=$A15,'台帳_空欄'!$A$47&amp;" ","")&amp;IF('台帳_空欄'!$W$48=$A15,'台帳_空欄'!$A$48&amp;" ","")&amp;IF('台帳_空欄'!$W$49=$A15,'台帳_空欄'!$A$49&amp;" ","")&amp;IF('台帳_空欄'!$W$50=$A15,'台帳_空欄'!$A$50&amp;" ","")&amp;IF('台帳_空欄'!$W$51=$A15,'台帳_空欄'!$A$51&amp;" ","")&amp;IF('台帳_空欄'!$W$52=$A15,'台帳_空欄'!$A$52&amp;" ","")&amp;IF('台帳_空欄'!$W$53=$A15,'台帳_空欄'!$A$53&amp;" ","")&amp;IF('台帳_空欄'!$W$54=$A15,'台帳_空欄'!$A$54&amp;" ","")&amp;IF('台帳_空欄'!$W$55=$A15,'台帳_空欄'!$A$55&amp;" ",""))</x:f>
      </x:c>
      <x:c r="E15" s="40" t="str">
        <x:f>IF(A15="","",IF(OR(B15&lt;&gt;"",C15&lt;&gt;"",D15&lt;&gt;""),"台帳で完了状態・担当を確認",""))</x:f>
      </x:c>
    </x:row>
    <x:row r="16" ht="37" customHeight="1">
      <x:c r="A16" s="60" t="n">
        <x:f>IF(MONTH(DATE(YEAR($B$3),MONTH($B$3),11))=MONTH($B$3),DATE(YEAR($B$3),MONTH($B$3),11),"")</x:f>
        <x:v>46276</x:v>
      </x:c>
      <x:c r="B16" s="40" t="str">
        <x:f>IF($A16="","",IF('台帳_空欄'!$I$6=$A16,'台帳_空欄'!$A$6&amp;" ","")&amp;IF('台帳_空欄'!$I$7=$A16,'台帳_空欄'!$A$7&amp;" ","")&amp;IF('台帳_空欄'!$I$8=$A16,'台帳_空欄'!$A$8&amp;" ","")&amp;IF('台帳_空欄'!$I$9=$A16,'台帳_空欄'!$A$9&amp;" ","")&amp;IF('台帳_空欄'!$I$10=$A16,'台帳_空欄'!$A$10&amp;" ","")&amp;IF('台帳_空欄'!$I$11=$A16,'台帳_空欄'!$A$11&amp;" ","")&amp;IF('台帳_空欄'!$I$12=$A16,'台帳_空欄'!$A$12&amp;" ","")&amp;IF('台帳_空欄'!$I$13=$A16,'台帳_空欄'!$A$13&amp;" ","")&amp;IF('台帳_空欄'!$I$14=$A16,'台帳_空欄'!$A$14&amp;" ","")&amp;IF('台帳_空欄'!$I$15=$A16,'台帳_空欄'!$A$15&amp;" ","")&amp;IF('台帳_空欄'!$I$16=$A16,'台帳_空欄'!$A$16&amp;" ","")&amp;IF('台帳_空欄'!$I$17=$A16,'台帳_空欄'!$A$17&amp;" ","")&amp;IF('台帳_空欄'!$I$18=$A16,'台帳_空欄'!$A$18&amp;" ","")&amp;IF('台帳_空欄'!$I$19=$A16,'台帳_空欄'!$A$19&amp;" ","")&amp;IF('台帳_空欄'!$I$20=$A16,'台帳_空欄'!$A$20&amp;" ","")&amp;IF('台帳_空欄'!$I$21=$A16,'台帳_空欄'!$A$21&amp;" ","")&amp;IF('台帳_空欄'!$I$22=$A16,'台帳_空欄'!$A$22&amp;" ","")&amp;IF('台帳_空欄'!$I$23=$A16,'台帳_空欄'!$A$23&amp;" ","")&amp;IF('台帳_空欄'!$I$24=$A16,'台帳_空欄'!$A$24&amp;" ","")&amp;IF('台帳_空欄'!$I$25=$A16,'台帳_空欄'!$A$25&amp;" ","")&amp;IF('台帳_空欄'!$I$26=$A16,'台帳_空欄'!$A$26&amp;" ","")&amp;IF('台帳_空欄'!$I$27=$A16,'台帳_空欄'!$A$27&amp;" ","")&amp;IF('台帳_空欄'!$I$28=$A16,'台帳_空欄'!$A$28&amp;" ","")&amp;IF('台帳_空欄'!$I$29=$A16,'台帳_空欄'!$A$29&amp;" ","")&amp;IF('台帳_空欄'!$I$30=$A16,'台帳_空欄'!$A$30&amp;" ","")&amp;IF('台帳_空欄'!$I$31=$A16,'台帳_空欄'!$A$31&amp;" ","")&amp;IF('台帳_空欄'!$I$32=$A16,'台帳_空欄'!$A$32&amp;" ","")&amp;IF('台帳_空欄'!$I$33=$A16,'台帳_空欄'!$A$33&amp;" ","")&amp;IF('台帳_空欄'!$I$34=$A16,'台帳_空欄'!$A$34&amp;" ","")&amp;IF('台帳_空欄'!$I$35=$A16,'台帳_空欄'!$A$35&amp;" ","")&amp;IF('台帳_空欄'!$I$36=$A16,'台帳_空欄'!$A$36&amp;" ","")&amp;IF('台帳_空欄'!$I$37=$A16,'台帳_空欄'!$A$37&amp;" ","")&amp;IF('台帳_空欄'!$I$38=$A16,'台帳_空欄'!$A$38&amp;" ","")&amp;IF('台帳_空欄'!$I$39=$A16,'台帳_空欄'!$A$39&amp;" ","")&amp;IF('台帳_空欄'!$I$40=$A16,'台帳_空欄'!$A$40&amp;" ","")&amp;IF('台帳_空欄'!$I$41=$A16,'台帳_空欄'!$A$41&amp;" ","")&amp;IF('台帳_空欄'!$I$42=$A16,'台帳_空欄'!$A$42&amp;" ","")&amp;IF('台帳_空欄'!$I$43=$A16,'台帳_空欄'!$A$43&amp;" ","")&amp;IF('台帳_空欄'!$I$44=$A16,'台帳_空欄'!$A$44&amp;" ","")&amp;IF('台帳_空欄'!$I$45=$A16,'台帳_空欄'!$A$45&amp;" ","")&amp;IF('台帳_空欄'!$I$46=$A16,'台帳_空欄'!$A$46&amp;" ","")&amp;IF('台帳_空欄'!$I$47=$A16,'台帳_空欄'!$A$47&amp;" ","")&amp;IF('台帳_空欄'!$I$48=$A16,'台帳_空欄'!$A$48&amp;" ","")&amp;IF('台帳_空欄'!$I$49=$A16,'台帳_空欄'!$A$49&amp;" ","")&amp;IF('台帳_空欄'!$I$50=$A16,'台帳_空欄'!$A$50&amp;" ","")&amp;IF('台帳_空欄'!$I$51=$A16,'台帳_空欄'!$A$51&amp;" ","")&amp;IF('台帳_空欄'!$I$52=$A16,'台帳_空欄'!$A$52&amp;" ","")&amp;IF('台帳_空欄'!$I$53=$A16,'台帳_空欄'!$A$53&amp;" ","")&amp;IF('台帳_空欄'!$I$54=$A16,'台帳_空欄'!$A$54&amp;" ","")&amp;IF('台帳_空欄'!$I$55=$A16,'台帳_空欄'!$A$55&amp;" ",""))</x:f>
      </x:c>
      <x:c r="C16" s="40" t="str">
        <x:f>IF($A16="","",IF('台帳_空欄'!$F$6=$A16,'台帳_空欄'!$A$6&amp;" ","")&amp;IF('台帳_空欄'!$F$7=$A16,'台帳_空欄'!$A$7&amp;" ","")&amp;IF('台帳_空欄'!$F$8=$A16,'台帳_空欄'!$A$8&amp;" ","")&amp;IF('台帳_空欄'!$F$9=$A16,'台帳_空欄'!$A$9&amp;" ","")&amp;IF('台帳_空欄'!$F$10=$A16,'台帳_空欄'!$A$10&amp;" ","")&amp;IF('台帳_空欄'!$F$11=$A16,'台帳_空欄'!$A$11&amp;" ","")&amp;IF('台帳_空欄'!$F$12=$A16,'台帳_空欄'!$A$12&amp;" ","")&amp;IF('台帳_空欄'!$F$13=$A16,'台帳_空欄'!$A$13&amp;" ","")&amp;IF('台帳_空欄'!$F$14=$A16,'台帳_空欄'!$A$14&amp;" ","")&amp;IF('台帳_空欄'!$F$15=$A16,'台帳_空欄'!$A$15&amp;" ","")&amp;IF('台帳_空欄'!$F$16=$A16,'台帳_空欄'!$A$16&amp;" ","")&amp;IF('台帳_空欄'!$F$17=$A16,'台帳_空欄'!$A$17&amp;" ","")&amp;IF('台帳_空欄'!$F$18=$A16,'台帳_空欄'!$A$18&amp;" ","")&amp;IF('台帳_空欄'!$F$19=$A16,'台帳_空欄'!$A$19&amp;" ","")&amp;IF('台帳_空欄'!$F$20=$A16,'台帳_空欄'!$A$20&amp;" ","")&amp;IF('台帳_空欄'!$F$21=$A16,'台帳_空欄'!$A$21&amp;" ","")&amp;IF('台帳_空欄'!$F$22=$A16,'台帳_空欄'!$A$22&amp;" ","")&amp;IF('台帳_空欄'!$F$23=$A16,'台帳_空欄'!$A$23&amp;" ","")&amp;IF('台帳_空欄'!$F$24=$A16,'台帳_空欄'!$A$24&amp;" ","")&amp;IF('台帳_空欄'!$F$25=$A16,'台帳_空欄'!$A$25&amp;" ","")&amp;IF('台帳_空欄'!$F$26=$A16,'台帳_空欄'!$A$26&amp;" ","")&amp;IF('台帳_空欄'!$F$27=$A16,'台帳_空欄'!$A$27&amp;" ","")&amp;IF('台帳_空欄'!$F$28=$A16,'台帳_空欄'!$A$28&amp;" ","")&amp;IF('台帳_空欄'!$F$29=$A16,'台帳_空欄'!$A$29&amp;" ","")&amp;IF('台帳_空欄'!$F$30=$A16,'台帳_空欄'!$A$30&amp;" ","")&amp;IF('台帳_空欄'!$F$31=$A16,'台帳_空欄'!$A$31&amp;" ","")&amp;IF('台帳_空欄'!$F$32=$A16,'台帳_空欄'!$A$32&amp;" ","")&amp;IF('台帳_空欄'!$F$33=$A16,'台帳_空欄'!$A$33&amp;" ","")&amp;IF('台帳_空欄'!$F$34=$A16,'台帳_空欄'!$A$34&amp;" ","")&amp;IF('台帳_空欄'!$F$35=$A16,'台帳_空欄'!$A$35&amp;" ","")&amp;IF('台帳_空欄'!$F$36=$A16,'台帳_空欄'!$A$36&amp;" ","")&amp;IF('台帳_空欄'!$F$37=$A16,'台帳_空欄'!$A$37&amp;" ","")&amp;IF('台帳_空欄'!$F$38=$A16,'台帳_空欄'!$A$38&amp;" ","")&amp;IF('台帳_空欄'!$F$39=$A16,'台帳_空欄'!$A$39&amp;" ","")&amp;IF('台帳_空欄'!$F$40=$A16,'台帳_空欄'!$A$40&amp;" ","")&amp;IF('台帳_空欄'!$F$41=$A16,'台帳_空欄'!$A$41&amp;" ","")&amp;IF('台帳_空欄'!$F$42=$A16,'台帳_空欄'!$A$42&amp;" ","")&amp;IF('台帳_空欄'!$F$43=$A16,'台帳_空欄'!$A$43&amp;" ","")&amp;IF('台帳_空欄'!$F$44=$A16,'台帳_空欄'!$A$44&amp;" ","")&amp;IF('台帳_空欄'!$F$45=$A16,'台帳_空欄'!$A$45&amp;" ","")&amp;IF('台帳_空欄'!$F$46=$A16,'台帳_空欄'!$A$46&amp;" ","")&amp;IF('台帳_空欄'!$F$47=$A16,'台帳_空欄'!$A$47&amp;" ","")&amp;IF('台帳_空欄'!$F$48=$A16,'台帳_空欄'!$A$48&amp;" ","")&amp;IF('台帳_空欄'!$F$49=$A16,'台帳_空欄'!$A$49&amp;" ","")&amp;IF('台帳_空欄'!$F$50=$A16,'台帳_空欄'!$A$50&amp;" ","")&amp;IF('台帳_空欄'!$F$51=$A16,'台帳_空欄'!$A$51&amp;" ","")&amp;IF('台帳_空欄'!$F$52=$A16,'台帳_空欄'!$A$52&amp;" ","")&amp;IF('台帳_空欄'!$F$53=$A16,'台帳_空欄'!$A$53&amp;" ","")&amp;IF('台帳_空欄'!$F$54=$A16,'台帳_空欄'!$A$54&amp;" ","")&amp;IF('台帳_空欄'!$F$55=$A16,'台帳_空欄'!$A$55&amp;" ",""))</x:f>
      </x:c>
      <x:c r="D16" s="40" t="str">
        <x:f>IF($A16="","",IF('台帳_空欄'!$W$6=$A16,'台帳_空欄'!$A$6&amp;" ","")&amp;IF('台帳_空欄'!$W$7=$A16,'台帳_空欄'!$A$7&amp;" ","")&amp;IF('台帳_空欄'!$W$8=$A16,'台帳_空欄'!$A$8&amp;" ","")&amp;IF('台帳_空欄'!$W$9=$A16,'台帳_空欄'!$A$9&amp;" ","")&amp;IF('台帳_空欄'!$W$10=$A16,'台帳_空欄'!$A$10&amp;" ","")&amp;IF('台帳_空欄'!$W$11=$A16,'台帳_空欄'!$A$11&amp;" ","")&amp;IF('台帳_空欄'!$W$12=$A16,'台帳_空欄'!$A$12&amp;" ","")&amp;IF('台帳_空欄'!$W$13=$A16,'台帳_空欄'!$A$13&amp;" ","")&amp;IF('台帳_空欄'!$W$14=$A16,'台帳_空欄'!$A$14&amp;" ","")&amp;IF('台帳_空欄'!$W$15=$A16,'台帳_空欄'!$A$15&amp;" ","")&amp;IF('台帳_空欄'!$W$16=$A16,'台帳_空欄'!$A$16&amp;" ","")&amp;IF('台帳_空欄'!$W$17=$A16,'台帳_空欄'!$A$17&amp;" ","")&amp;IF('台帳_空欄'!$W$18=$A16,'台帳_空欄'!$A$18&amp;" ","")&amp;IF('台帳_空欄'!$W$19=$A16,'台帳_空欄'!$A$19&amp;" ","")&amp;IF('台帳_空欄'!$W$20=$A16,'台帳_空欄'!$A$20&amp;" ","")&amp;IF('台帳_空欄'!$W$21=$A16,'台帳_空欄'!$A$21&amp;" ","")&amp;IF('台帳_空欄'!$W$22=$A16,'台帳_空欄'!$A$22&amp;" ","")&amp;IF('台帳_空欄'!$W$23=$A16,'台帳_空欄'!$A$23&amp;" ","")&amp;IF('台帳_空欄'!$W$24=$A16,'台帳_空欄'!$A$24&amp;" ","")&amp;IF('台帳_空欄'!$W$25=$A16,'台帳_空欄'!$A$25&amp;" ","")&amp;IF('台帳_空欄'!$W$26=$A16,'台帳_空欄'!$A$26&amp;" ","")&amp;IF('台帳_空欄'!$W$27=$A16,'台帳_空欄'!$A$27&amp;" ","")&amp;IF('台帳_空欄'!$W$28=$A16,'台帳_空欄'!$A$28&amp;" ","")&amp;IF('台帳_空欄'!$W$29=$A16,'台帳_空欄'!$A$29&amp;" ","")&amp;IF('台帳_空欄'!$W$30=$A16,'台帳_空欄'!$A$30&amp;" ","")&amp;IF('台帳_空欄'!$W$31=$A16,'台帳_空欄'!$A$31&amp;" ","")&amp;IF('台帳_空欄'!$W$32=$A16,'台帳_空欄'!$A$32&amp;" ","")&amp;IF('台帳_空欄'!$W$33=$A16,'台帳_空欄'!$A$33&amp;" ","")&amp;IF('台帳_空欄'!$W$34=$A16,'台帳_空欄'!$A$34&amp;" ","")&amp;IF('台帳_空欄'!$W$35=$A16,'台帳_空欄'!$A$35&amp;" ","")&amp;IF('台帳_空欄'!$W$36=$A16,'台帳_空欄'!$A$36&amp;" ","")&amp;IF('台帳_空欄'!$W$37=$A16,'台帳_空欄'!$A$37&amp;" ","")&amp;IF('台帳_空欄'!$W$38=$A16,'台帳_空欄'!$A$38&amp;" ","")&amp;IF('台帳_空欄'!$W$39=$A16,'台帳_空欄'!$A$39&amp;" ","")&amp;IF('台帳_空欄'!$W$40=$A16,'台帳_空欄'!$A$40&amp;" ","")&amp;IF('台帳_空欄'!$W$41=$A16,'台帳_空欄'!$A$41&amp;" ","")&amp;IF('台帳_空欄'!$W$42=$A16,'台帳_空欄'!$A$42&amp;" ","")&amp;IF('台帳_空欄'!$W$43=$A16,'台帳_空欄'!$A$43&amp;" ","")&amp;IF('台帳_空欄'!$W$44=$A16,'台帳_空欄'!$A$44&amp;" ","")&amp;IF('台帳_空欄'!$W$45=$A16,'台帳_空欄'!$A$45&amp;" ","")&amp;IF('台帳_空欄'!$W$46=$A16,'台帳_空欄'!$A$46&amp;" ","")&amp;IF('台帳_空欄'!$W$47=$A16,'台帳_空欄'!$A$47&amp;" ","")&amp;IF('台帳_空欄'!$W$48=$A16,'台帳_空欄'!$A$48&amp;" ","")&amp;IF('台帳_空欄'!$W$49=$A16,'台帳_空欄'!$A$49&amp;" ","")&amp;IF('台帳_空欄'!$W$50=$A16,'台帳_空欄'!$A$50&amp;" ","")&amp;IF('台帳_空欄'!$W$51=$A16,'台帳_空欄'!$A$51&amp;" ","")&amp;IF('台帳_空欄'!$W$52=$A16,'台帳_空欄'!$A$52&amp;" ","")&amp;IF('台帳_空欄'!$W$53=$A16,'台帳_空欄'!$A$53&amp;" ","")&amp;IF('台帳_空欄'!$W$54=$A16,'台帳_空欄'!$A$54&amp;" ","")&amp;IF('台帳_空欄'!$W$55=$A16,'台帳_空欄'!$A$55&amp;" ",""))</x:f>
      </x:c>
      <x:c r="E16" s="40" t="str">
        <x:f>IF(A16="","",IF(OR(B16&lt;&gt;"",C16&lt;&gt;"",D16&lt;&gt;""),"台帳で完了状態・担当を確認",""))</x:f>
      </x:c>
    </x:row>
    <x:row r="17" ht="37" customHeight="1">
      <x:c r="A17" s="60" t="n">
        <x:f>IF(MONTH(DATE(YEAR($B$3),MONTH($B$3),12))=MONTH($B$3),DATE(YEAR($B$3),MONTH($B$3),12),"")</x:f>
        <x:v>46277</x:v>
      </x:c>
      <x:c r="B17" s="40" t="str">
        <x:f>IF($A17="","",IF('台帳_空欄'!$I$6=$A17,'台帳_空欄'!$A$6&amp;" ","")&amp;IF('台帳_空欄'!$I$7=$A17,'台帳_空欄'!$A$7&amp;" ","")&amp;IF('台帳_空欄'!$I$8=$A17,'台帳_空欄'!$A$8&amp;" ","")&amp;IF('台帳_空欄'!$I$9=$A17,'台帳_空欄'!$A$9&amp;" ","")&amp;IF('台帳_空欄'!$I$10=$A17,'台帳_空欄'!$A$10&amp;" ","")&amp;IF('台帳_空欄'!$I$11=$A17,'台帳_空欄'!$A$11&amp;" ","")&amp;IF('台帳_空欄'!$I$12=$A17,'台帳_空欄'!$A$12&amp;" ","")&amp;IF('台帳_空欄'!$I$13=$A17,'台帳_空欄'!$A$13&amp;" ","")&amp;IF('台帳_空欄'!$I$14=$A17,'台帳_空欄'!$A$14&amp;" ","")&amp;IF('台帳_空欄'!$I$15=$A17,'台帳_空欄'!$A$15&amp;" ","")&amp;IF('台帳_空欄'!$I$16=$A17,'台帳_空欄'!$A$16&amp;" ","")&amp;IF('台帳_空欄'!$I$17=$A17,'台帳_空欄'!$A$17&amp;" ","")&amp;IF('台帳_空欄'!$I$18=$A17,'台帳_空欄'!$A$18&amp;" ","")&amp;IF('台帳_空欄'!$I$19=$A17,'台帳_空欄'!$A$19&amp;" ","")&amp;IF('台帳_空欄'!$I$20=$A17,'台帳_空欄'!$A$20&amp;" ","")&amp;IF('台帳_空欄'!$I$21=$A17,'台帳_空欄'!$A$21&amp;" ","")&amp;IF('台帳_空欄'!$I$22=$A17,'台帳_空欄'!$A$22&amp;" ","")&amp;IF('台帳_空欄'!$I$23=$A17,'台帳_空欄'!$A$23&amp;" ","")&amp;IF('台帳_空欄'!$I$24=$A17,'台帳_空欄'!$A$24&amp;" ","")&amp;IF('台帳_空欄'!$I$25=$A17,'台帳_空欄'!$A$25&amp;" ","")&amp;IF('台帳_空欄'!$I$26=$A17,'台帳_空欄'!$A$26&amp;" ","")&amp;IF('台帳_空欄'!$I$27=$A17,'台帳_空欄'!$A$27&amp;" ","")&amp;IF('台帳_空欄'!$I$28=$A17,'台帳_空欄'!$A$28&amp;" ","")&amp;IF('台帳_空欄'!$I$29=$A17,'台帳_空欄'!$A$29&amp;" ","")&amp;IF('台帳_空欄'!$I$30=$A17,'台帳_空欄'!$A$30&amp;" ","")&amp;IF('台帳_空欄'!$I$31=$A17,'台帳_空欄'!$A$31&amp;" ","")&amp;IF('台帳_空欄'!$I$32=$A17,'台帳_空欄'!$A$32&amp;" ","")&amp;IF('台帳_空欄'!$I$33=$A17,'台帳_空欄'!$A$33&amp;" ","")&amp;IF('台帳_空欄'!$I$34=$A17,'台帳_空欄'!$A$34&amp;" ","")&amp;IF('台帳_空欄'!$I$35=$A17,'台帳_空欄'!$A$35&amp;" ","")&amp;IF('台帳_空欄'!$I$36=$A17,'台帳_空欄'!$A$36&amp;" ","")&amp;IF('台帳_空欄'!$I$37=$A17,'台帳_空欄'!$A$37&amp;" ","")&amp;IF('台帳_空欄'!$I$38=$A17,'台帳_空欄'!$A$38&amp;" ","")&amp;IF('台帳_空欄'!$I$39=$A17,'台帳_空欄'!$A$39&amp;" ","")&amp;IF('台帳_空欄'!$I$40=$A17,'台帳_空欄'!$A$40&amp;" ","")&amp;IF('台帳_空欄'!$I$41=$A17,'台帳_空欄'!$A$41&amp;" ","")&amp;IF('台帳_空欄'!$I$42=$A17,'台帳_空欄'!$A$42&amp;" ","")&amp;IF('台帳_空欄'!$I$43=$A17,'台帳_空欄'!$A$43&amp;" ","")&amp;IF('台帳_空欄'!$I$44=$A17,'台帳_空欄'!$A$44&amp;" ","")&amp;IF('台帳_空欄'!$I$45=$A17,'台帳_空欄'!$A$45&amp;" ","")&amp;IF('台帳_空欄'!$I$46=$A17,'台帳_空欄'!$A$46&amp;" ","")&amp;IF('台帳_空欄'!$I$47=$A17,'台帳_空欄'!$A$47&amp;" ","")&amp;IF('台帳_空欄'!$I$48=$A17,'台帳_空欄'!$A$48&amp;" ","")&amp;IF('台帳_空欄'!$I$49=$A17,'台帳_空欄'!$A$49&amp;" ","")&amp;IF('台帳_空欄'!$I$50=$A17,'台帳_空欄'!$A$50&amp;" ","")&amp;IF('台帳_空欄'!$I$51=$A17,'台帳_空欄'!$A$51&amp;" ","")&amp;IF('台帳_空欄'!$I$52=$A17,'台帳_空欄'!$A$52&amp;" ","")&amp;IF('台帳_空欄'!$I$53=$A17,'台帳_空欄'!$A$53&amp;" ","")&amp;IF('台帳_空欄'!$I$54=$A17,'台帳_空欄'!$A$54&amp;" ","")&amp;IF('台帳_空欄'!$I$55=$A17,'台帳_空欄'!$A$55&amp;" ",""))</x:f>
      </x:c>
      <x:c r="C17" s="40" t="str">
        <x:f>IF($A17="","",IF('台帳_空欄'!$F$6=$A17,'台帳_空欄'!$A$6&amp;" ","")&amp;IF('台帳_空欄'!$F$7=$A17,'台帳_空欄'!$A$7&amp;" ","")&amp;IF('台帳_空欄'!$F$8=$A17,'台帳_空欄'!$A$8&amp;" ","")&amp;IF('台帳_空欄'!$F$9=$A17,'台帳_空欄'!$A$9&amp;" ","")&amp;IF('台帳_空欄'!$F$10=$A17,'台帳_空欄'!$A$10&amp;" ","")&amp;IF('台帳_空欄'!$F$11=$A17,'台帳_空欄'!$A$11&amp;" ","")&amp;IF('台帳_空欄'!$F$12=$A17,'台帳_空欄'!$A$12&amp;" ","")&amp;IF('台帳_空欄'!$F$13=$A17,'台帳_空欄'!$A$13&amp;" ","")&amp;IF('台帳_空欄'!$F$14=$A17,'台帳_空欄'!$A$14&amp;" ","")&amp;IF('台帳_空欄'!$F$15=$A17,'台帳_空欄'!$A$15&amp;" ","")&amp;IF('台帳_空欄'!$F$16=$A17,'台帳_空欄'!$A$16&amp;" ","")&amp;IF('台帳_空欄'!$F$17=$A17,'台帳_空欄'!$A$17&amp;" ","")&amp;IF('台帳_空欄'!$F$18=$A17,'台帳_空欄'!$A$18&amp;" ","")&amp;IF('台帳_空欄'!$F$19=$A17,'台帳_空欄'!$A$19&amp;" ","")&amp;IF('台帳_空欄'!$F$20=$A17,'台帳_空欄'!$A$20&amp;" ","")&amp;IF('台帳_空欄'!$F$21=$A17,'台帳_空欄'!$A$21&amp;" ","")&amp;IF('台帳_空欄'!$F$22=$A17,'台帳_空欄'!$A$22&amp;" ","")&amp;IF('台帳_空欄'!$F$23=$A17,'台帳_空欄'!$A$23&amp;" ","")&amp;IF('台帳_空欄'!$F$24=$A17,'台帳_空欄'!$A$24&amp;" ","")&amp;IF('台帳_空欄'!$F$25=$A17,'台帳_空欄'!$A$25&amp;" ","")&amp;IF('台帳_空欄'!$F$26=$A17,'台帳_空欄'!$A$26&amp;" ","")&amp;IF('台帳_空欄'!$F$27=$A17,'台帳_空欄'!$A$27&amp;" ","")&amp;IF('台帳_空欄'!$F$28=$A17,'台帳_空欄'!$A$28&amp;" ","")&amp;IF('台帳_空欄'!$F$29=$A17,'台帳_空欄'!$A$29&amp;" ","")&amp;IF('台帳_空欄'!$F$30=$A17,'台帳_空欄'!$A$30&amp;" ","")&amp;IF('台帳_空欄'!$F$31=$A17,'台帳_空欄'!$A$31&amp;" ","")&amp;IF('台帳_空欄'!$F$32=$A17,'台帳_空欄'!$A$32&amp;" ","")&amp;IF('台帳_空欄'!$F$33=$A17,'台帳_空欄'!$A$33&amp;" ","")&amp;IF('台帳_空欄'!$F$34=$A17,'台帳_空欄'!$A$34&amp;" ","")&amp;IF('台帳_空欄'!$F$35=$A17,'台帳_空欄'!$A$35&amp;" ","")&amp;IF('台帳_空欄'!$F$36=$A17,'台帳_空欄'!$A$36&amp;" ","")&amp;IF('台帳_空欄'!$F$37=$A17,'台帳_空欄'!$A$37&amp;" ","")&amp;IF('台帳_空欄'!$F$38=$A17,'台帳_空欄'!$A$38&amp;" ","")&amp;IF('台帳_空欄'!$F$39=$A17,'台帳_空欄'!$A$39&amp;" ","")&amp;IF('台帳_空欄'!$F$40=$A17,'台帳_空欄'!$A$40&amp;" ","")&amp;IF('台帳_空欄'!$F$41=$A17,'台帳_空欄'!$A$41&amp;" ","")&amp;IF('台帳_空欄'!$F$42=$A17,'台帳_空欄'!$A$42&amp;" ","")&amp;IF('台帳_空欄'!$F$43=$A17,'台帳_空欄'!$A$43&amp;" ","")&amp;IF('台帳_空欄'!$F$44=$A17,'台帳_空欄'!$A$44&amp;" ","")&amp;IF('台帳_空欄'!$F$45=$A17,'台帳_空欄'!$A$45&amp;" ","")&amp;IF('台帳_空欄'!$F$46=$A17,'台帳_空欄'!$A$46&amp;" ","")&amp;IF('台帳_空欄'!$F$47=$A17,'台帳_空欄'!$A$47&amp;" ","")&amp;IF('台帳_空欄'!$F$48=$A17,'台帳_空欄'!$A$48&amp;" ","")&amp;IF('台帳_空欄'!$F$49=$A17,'台帳_空欄'!$A$49&amp;" ","")&amp;IF('台帳_空欄'!$F$50=$A17,'台帳_空欄'!$A$50&amp;" ","")&amp;IF('台帳_空欄'!$F$51=$A17,'台帳_空欄'!$A$51&amp;" ","")&amp;IF('台帳_空欄'!$F$52=$A17,'台帳_空欄'!$A$52&amp;" ","")&amp;IF('台帳_空欄'!$F$53=$A17,'台帳_空欄'!$A$53&amp;" ","")&amp;IF('台帳_空欄'!$F$54=$A17,'台帳_空欄'!$A$54&amp;" ","")&amp;IF('台帳_空欄'!$F$55=$A17,'台帳_空欄'!$A$55&amp;" ",""))</x:f>
      </x:c>
      <x:c r="D17" s="40" t="str">
        <x:f>IF($A17="","",IF('台帳_空欄'!$W$6=$A17,'台帳_空欄'!$A$6&amp;" ","")&amp;IF('台帳_空欄'!$W$7=$A17,'台帳_空欄'!$A$7&amp;" ","")&amp;IF('台帳_空欄'!$W$8=$A17,'台帳_空欄'!$A$8&amp;" ","")&amp;IF('台帳_空欄'!$W$9=$A17,'台帳_空欄'!$A$9&amp;" ","")&amp;IF('台帳_空欄'!$W$10=$A17,'台帳_空欄'!$A$10&amp;" ","")&amp;IF('台帳_空欄'!$W$11=$A17,'台帳_空欄'!$A$11&amp;" ","")&amp;IF('台帳_空欄'!$W$12=$A17,'台帳_空欄'!$A$12&amp;" ","")&amp;IF('台帳_空欄'!$W$13=$A17,'台帳_空欄'!$A$13&amp;" ","")&amp;IF('台帳_空欄'!$W$14=$A17,'台帳_空欄'!$A$14&amp;" ","")&amp;IF('台帳_空欄'!$W$15=$A17,'台帳_空欄'!$A$15&amp;" ","")&amp;IF('台帳_空欄'!$W$16=$A17,'台帳_空欄'!$A$16&amp;" ","")&amp;IF('台帳_空欄'!$W$17=$A17,'台帳_空欄'!$A$17&amp;" ","")&amp;IF('台帳_空欄'!$W$18=$A17,'台帳_空欄'!$A$18&amp;" ","")&amp;IF('台帳_空欄'!$W$19=$A17,'台帳_空欄'!$A$19&amp;" ","")&amp;IF('台帳_空欄'!$W$20=$A17,'台帳_空欄'!$A$20&amp;" ","")&amp;IF('台帳_空欄'!$W$21=$A17,'台帳_空欄'!$A$21&amp;" ","")&amp;IF('台帳_空欄'!$W$22=$A17,'台帳_空欄'!$A$22&amp;" ","")&amp;IF('台帳_空欄'!$W$23=$A17,'台帳_空欄'!$A$23&amp;" ","")&amp;IF('台帳_空欄'!$W$24=$A17,'台帳_空欄'!$A$24&amp;" ","")&amp;IF('台帳_空欄'!$W$25=$A17,'台帳_空欄'!$A$25&amp;" ","")&amp;IF('台帳_空欄'!$W$26=$A17,'台帳_空欄'!$A$26&amp;" ","")&amp;IF('台帳_空欄'!$W$27=$A17,'台帳_空欄'!$A$27&amp;" ","")&amp;IF('台帳_空欄'!$W$28=$A17,'台帳_空欄'!$A$28&amp;" ","")&amp;IF('台帳_空欄'!$W$29=$A17,'台帳_空欄'!$A$29&amp;" ","")&amp;IF('台帳_空欄'!$W$30=$A17,'台帳_空欄'!$A$30&amp;" ","")&amp;IF('台帳_空欄'!$W$31=$A17,'台帳_空欄'!$A$31&amp;" ","")&amp;IF('台帳_空欄'!$W$32=$A17,'台帳_空欄'!$A$32&amp;" ","")&amp;IF('台帳_空欄'!$W$33=$A17,'台帳_空欄'!$A$33&amp;" ","")&amp;IF('台帳_空欄'!$W$34=$A17,'台帳_空欄'!$A$34&amp;" ","")&amp;IF('台帳_空欄'!$W$35=$A17,'台帳_空欄'!$A$35&amp;" ","")&amp;IF('台帳_空欄'!$W$36=$A17,'台帳_空欄'!$A$36&amp;" ","")&amp;IF('台帳_空欄'!$W$37=$A17,'台帳_空欄'!$A$37&amp;" ","")&amp;IF('台帳_空欄'!$W$38=$A17,'台帳_空欄'!$A$38&amp;" ","")&amp;IF('台帳_空欄'!$W$39=$A17,'台帳_空欄'!$A$39&amp;" ","")&amp;IF('台帳_空欄'!$W$40=$A17,'台帳_空欄'!$A$40&amp;" ","")&amp;IF('台帳_空欄'!$W$41=$A17,'台帳_空欄'!$A$41&amp;" ","")&amp;IF('台帳_空欄'!$W$42=$A17,'台帳_空欄'!$A$42&amp;" ","")&amp;IF('台帳_空欄'!$W$43=$A17,'台帳_空欄'!$A$43&amp;" ","")&amp;IF('台帳_空欄'!$W$44=$A17,'台帳_空欄'!$A$44&amp;" ","")&amp;IF('台帳_空欄'!$W$45=$A17,'台帳_空欄'!$A$45&amp;" ","")&amp;IF('台帳_空欄'!$W$46=$A17,'台帳_空欄'!$A$46&amp;" ","")&amp;IF('台帳_空欄'!$W$47=$A17,'台帳_空欄'!$A$47&amp;" ","")&amp;IF('台帳_空欄'!$W$48=$A17,'台帳_空欄'!$A$48&amp;" ","")&amp;IF('台帳_空欄'!$W$49=$A17,'台帳_空欄'!$A$49&amp;" ","")&amp;IF('台帳_空欄'!$W$50=$A17,'台帳_空欄'!$A$50&amp;" ","")&amp;IF('台帳_空欄'!$W$51=$A17,'台帳_空欄'!$A$51&amp;" ","")&amp;IF('台帳_空欄'!$W$52=$A17,'台帳_空欄'!$A$52&amp;" ","")&amp;IF('台帳_空欄'!$W$53=$A17,'台帳_空欄'!$A$53&amp;" ","")&amp;IF('台帳_空欄'!$W$54=$A17,'台帳_空欄'!$A$54&amp;" ","")&amp;IF('台帳_空欄'!$W$55=$A17,'台帳_空欄'!$A$55&amp;" ",""))</x:f>
      </x:c>
      <x:c r="E17" s="40" t="str">
        <x:f>IF(A17="","",IF(OR(B17&lt;&gt;"",C17&lt;&gt;"",D17&lt;&gt;""),"台帳で完了状態・担当を確認",""))</x:f>
      </x:c>
    </x:row>
    <x:row r="18" ht="37" customHeight="1">
      <x:c r="A18" s="60" t="n">
        <x:f>IF(MONTH(DATE(YEAR($B$3),MONTH($B$3),13))=MONTH($B$3),DATE(YEAR($B$3),MONTH($B$3),13),"")</x:f>
        <x:v>46278</x:v>
      </x:c>
      <x:c r="B18" s="40" t="str">
        <x:f>IF($A18="","",IF('台帳_空欄'!$I$6=$A18,'台帳_空欄'!$A$6&amp;" ","")&amp;IF('台帳_空欄'!$I$7=$A18,'台帳_空欄'!$A$7&amp;" ","")&amp;IF('台帳_空欄'!$I$8=$A18,'台帳_空欄'!$A$8&amp;" ","")&amp;IF('台帳_空欄'!$I$9=$A18,'台帳_空欄'!$A$9&amp;" ","")&amp;IF('台帳_空欄'!$I$10=$A18,'台帳_空欄'!$A$10&amp;" ","")&amp;IF('台帳_空欄'!$I$11=$A18,'台帳_空欄'!$A$11&amp;" ","")&amp;IF('台帳_空欄'!$I$12=$A18,'台帳_空欄'!$A$12&amp;" ","")&amp;IF('台帳_空欄'!$I$13=$A18,'台帳_空欄'!$A$13&amp;" ","")&amp;IF('台帳_空欄'!$I$14=$A18,'台帳_空欄'!$A$14&amp;" ","")&amp;IF('台帳_空欄'!$I$15=$A18,'台帳_空欄'!$A$15&amp;" ","")&amp;IF('台帳_空欄'!$I$16=$A18,'台帳_空欄'!$A$16&amp;" ","")&amp;IF('台帳_空欄'!$I$17=$A18,'台帳_空欄'!$A$17&amp;" ","")&amp;IF('台帳_空欄'!$I$18=$A18,'台帳_空欄'!$A$18&amp;" ","")&amp;IF('台帳_空欄'!$I$19=$A18,'台帳_空欄'!$A$19&amp;" ","")&amp;IF('台帳_空欄'!$I$20=$A18,'台帳_空欄'!$A$20&amp;" ","")&amp;IF('台帳_空欄'!$I$21=$A18,'台帳_空欄'!$A$21&amp;" ","")&amp;IF('台帳_空欄'!$I$22=$A18,'台帳_空欄'!$A$22&amp;" ","")&amp;IF('台帳_空欄'!$I$23=$A18,'台帳_空欄'!$A$23&amp;" ","")&amp;IF('台帳_空欄'!$I$24=$A18,'台帳_空欄'!$A$24&amp;" ","")&amp;IF('台帳_空欄'!$I$25=$A18,'台帳_空欄'!$A$25&amp;" ","")&amp;IF('台帳_空欄'!$I$26=$A18,'台帳_空欄'!$A$26&amp;" ","")&amp;IF('台帳_空欄'!$I$27=$A18,'台帳_空欄'!$A$27&amp;" ","")&amp;IF('台帳_空欄'!$I$28=$A18,'台帳_空欄'!$A$28&amp;" ","")&amp;IF('台帳_空欄'!$I$29=$A18,'台帳_空欄'!$A$29&amp;" ","")&amp;IF('台帳_空欄'!$I$30=$A18,'台帳_空欄'!$A$30&amp;" ","")&amp;IF('台帳_空欄'!$I$31=$A18,'台帳_空欄'!$A$31&amp;" ","")&amp;IF('台帳_空欄'!$I$32=$A18,'台帳_空欄'!$A$32&amp;" ","")&amp;IF('台帳_空欄'!$I$33=$A18,'台帳_空欄'!$A$33&amp;" ","")&amp;IF('台帳_空欄'!$I$34=$A18,'台帳_空欄'!$A$34&amp;" ","")&amp;IF('台帳_空欄'!$I$35=$A18,'台帳_空欄'!$A$35&amp;" ","")&amp;IF('台帳_空欄'!$I$36=$A18,'台帳_空欄'!$A$36&amp;" ","")&amp;IF('台帳_空欄'!$I$37=$A18,'台帳_空欄'!$A$37&amp;" ","")&amp;IF('台帳_空欄'!$I$38=$A18,'台帳_空欄'!$A$38&amp;" ","")&amp;IF('台帳_空欄'!$I$39=$A18,'台帳_空欄'!$A$39&amp;" ","")&amp;IF('台帳_空欄'!$I$40=$A18,'台帳_空欄'!$A$40&amp;" ","")&amp;IF('台帳_空欄'!$I$41=$A18,'台帳_空欄'!$A$41&amp;" ","")&amp;IF('台帳_空欄'!$I$42=$A18,'台帳_空欄'!$A$42&amp;" ","")&amp;IF('台帳_空欄'!$I$43=$A18,'台帳_空欄'!$A$43&amp;" ","")&amp;IF('台帳_空欄'!$I$44=$A18,'台帳_空欄'!$A$44&amp;" ","")&amp;IF('台帳_空欄'!$I$45=$A18,'台帳_空欄'!$A$45&amp;" ","")&amp;IF('台帳_空欄'!$I$46=$A18,'台帳_空欄'!$A$46&amp;" ","")&amp;IF('台帳_空欄'!$I$47=$A18,'台帳_空欄'!$A$47&amp;" ","")&amp;IF('台帳_空欄'!$I$48=$A18,'台帳_空欄'!$A$48&amp;" ","")&amp;IF('台帳_空欄'!$I$49=$A18,'台帳_空欄'!$A$49&amp;" ","")&amp;IF('台帳_空欄'!$I$50=$A18,'台帳_空欄'!$A$50&amp;" ","")&amp;IF('台帳_空欄'!$I$51=$A18,'台帳_空欄'!$A$51&amp;" ","")&amp;IF('台帳_空欄'!$I$52=$A18,'台帳_空欄'!$A$52&amp;" ","")&amp;IF('台帳_空欄'!$I$53=$A18,'台帳_空欄'!$A$53&amp;" ","")&amp;IF('台帳_空欄'!$I$54=$A18,'台帳_空欄'!$A$54&amp;" ","")&amp;IF('台帳_空欄'!$I$55=$A18,'台帳_空欄'!$A$55&amp;" ",""))</x:f>
      </x:c>
      <x:c r="C18" s="40" t="str">
        <x:f>IF($A18="","",IF('台帳_空欄'!$F$6=$A18,'台帳_空欄'!$A$6&amp;" ","")&amp;IF('台帳_空欄'!$F$7=$A18,'台帳_空欄'!$A$7&amp;" ","")&amp;IF('台帳_空欄'!$F$8=$A18,'台帳_空欄'!$A$8&amp;" ","")&amp;IF('台帳_空欄'!$F$9=$A18,'台帳_空欄'!$A$9&amp;" ","")&amp;IF('台帳_空欄'!$F$10=$A18,'台帳_空欄'!$A$10&amp;" ","")&amp;IF('台帳_空欄'!$F$11=$A18,'台帳_空欄'!$A$11&amp;" ","")&amp;IF('台帳_空欄'!$F$12=$A18,'台帳_空欄'!$A$12&amp;" ","")&amp;IF('台帳_空欄'!$F$13=$A18,'台帳_空欄'!$A$13&amp;" ","")&amp;IF('台帳_空欄'!$F$14=$A18,'台帳_空欄'!$A$14&amp;" ","")&amp;IF('台帳_空欄'!$F$15=$A18,'台帳_空欄'!$A$15&amp;" ","")&amp;IF('台帳_空欄'!$F$16=$A18,'台帳_空欄'!$A$16&amp;" ","")&amp;IF('台帳_空欄'!$F$17=$A18,'台帳_空欄'!$A$17&amp;" ","")&amp;IF('台帳_空欄'!$F$18=$A18,'台帳_空欄'!$A$18&amp;" ","")&amp;IF('台帳_空欄'!$F$19=$A18,'台帳_空欄'!$A$19&amp;" ","")&amp;IF('台帳_空欄'!$F$20=$A18,'台帳_空欄'!$A$20&amp;" ","")&amp;IF('台帳_空欄'!$F$21=$A18,'台帳_空欄'!$A$21&amp;" ","")&amp;IF('台帳_空欄'!$F$22=$A18,'台帳_空欄'!$A$22&amp;" ","")&amp;IF('台帳_空欄'!$F$23=$A18,'台帳_空欄'!$A$23&amp;" ","")&amp;IF('台帳_空欄'!$F$24=$A18,'台帳_空欄'!$A$24&amp;" ","")&amp;IF('台帳_空欄'!$F$25=$A18,'台帳_空欄'!$A$25&amp;" ","")&amp;IF('台帳_空欄'!$F$26=$A18,'台帳_空欄'!$A$26&amp;" ","")&amp;IF('台帳_空欄'!$F$27=$A18,'台帳_空欄'!$A$27&amp;" ","")&amp;IF('台帳_空欄'!$F$28=$A18,'台帳_空欄'!$A$28&amp;" ","")&amp;IF('台帳_空欄'!$F$29=$A18,'台帳_空欄'!$A$29&amp;" ","")&amp;IF('台帳_空欄'!$F$30=$A18,'台帳_空欄'!$A$30&amp;" ","")&amp;IF('台帳_空欄'!$F$31=$A18,'台帳_空欄'!$A$31&amp;" ","")&amp;IF('台帳_空欄'!$F$32=$A18,'台帳_空欄'!$A$32&amp;" ","")&amp;IF('台帳_空欄'!$F$33=$A18,'台帳_空欄'!$A$33&amp;" ","")&amp;IF('台帳_空欄'!$F$34=$A18,'台帳_空欄'!$A$34&amp;" ","")&amp;IF('台帳_空欄'!$F$35=$A18,'台帳_空欄'!$A$35&amp;" ","")&amp;IF('台帳_空欄'!$F$36=$A18,'台帳_空欄'!$A$36&amp;" ","")&amp;IF('台帳_空欄'!$F$37=$A18,'台帳_空欄'!$A$37&amp;" ","")&amp;IF('台帳_空欄'!$F$38=$A18,'台帳_空欄'!$A$38&amp;" ","")&amp;IF('台帳_空欄'!$F$39=$A18,'台帳_空欄'!$A$39&amp;" ","")&amp;IF('台帳_空欄'!$F$40=$A18,'台帳_空欄'!$A$40&amp;" ","")&amp;IF('台帳_空欄'!$F$41=$A18,'台帳_空欄'!$A$41&amp;" ","")&amp;IF('台帳_空欄'!$F$42=$A18,'台帳_空欄'!$A$42&amp;" ","")&amp;IF('台帳_空欄'!$F$43=$A18,'台帳_空欄'!$A$43&amp;" ","")&amp;IF('台帳_空欄'!$F$44=$A18,'台帳_空欄'!$A$44&amp;" ","")&amp;IF('台帳_空欄'!$F$45=$A18,'台帳_空欄'!$A$45&amp;" ","")&amp;IF('台帳_空欄'!$F$46=$A18,'台帳_空欄'!$A$46&amp;" ","")&amp;IF('台帳_空欄'!$F$47=$A18,'台帳_空欄'!$A$47&amp;" ","")&amp;IF('台帳_空欄'!$F$48=$A18,'台帳_空欄'!$A$48&amp;" ","")&amp;IF('台帳_空欄'!$F$49=$A18,'台帳_空欄'!$A$49&amp;" ","")&amp;IF('台帳_空欄'!$F$50=$A18,'台帳_空欄'!$A$50&amp;" ","")&amp;IF('台帳_空欄'!$F$51=$A18,'台帳_空欄'!$A$51&amp;" ","")&amp;IF('台帳_空欄'!$F$52=$A18,'台帳_空欄'!$A$52&amp;" ","")&amp;IF('台帳_空欄'!$F$53=$A18,'台帳_空欄'!$A$53&amp;" ","")&amp;IF('台帳_空欄'!$F$54=$A18,'台帳_空欄'!$A$54&amp;" ","")&amp;IF('台帳_空欄'!$F$55=$A18,'台帳_空欄'!$A$55&amp;" ",""))</x:f>
      </x:c>
      <x:c r="D18" s="40" t="str">
        <x:f>IF($A18="","",IF('台帳_空欄'!$W$6=$A18,'台帳_空欄'!$A$6&amp;" ","")&amp;IF('台帳_空欄'!$W$7=$A18,'台帳_空欄'!$A$7&amp;" ","")&amp;IF('台帳_空欄'!$W$8=$A18,'台帳_空欄'!$A$8&amp;" ","")&amp;IF('台帳_空欄'!$W$9=$A18,'台帳_空欄'!$A$9&amp;" ","")&amp;IF('台帳_空欄'!$W$10=$A18,'台帳_空欄'!$A$10&amp;" ","")&amp;IF('台帳_空欄'!$W$11=$A18,'台帳_空欄'!$A$11&amp;" ","")&amp;IF('台帳_空欄'!$W$12=$A18,'台帳_空欄'!$A$12&amp;" ","")&amp;IF('台帳_空欄'!$W$13=$A18,'台帳_空欄'!$A$13&amp;" ","")&amp;IF('台帳_空欄'!$W$14=$A18,'台帳_空欄'!$A$14&amp;" ","")&amp;IF('台帳_空欄'!$W$15=$A18,'台帳_空欄'!$A$15&amp;" ","")&amp;IF('台帳_空欄'!$W$16=$A18,'台帳_空欄'!$A$16&amp;" ","")&amp;IF('台帳_空欄'!$W$17=$A18,'台帳_空欄'!$A$17&amp;" ","")&amp;IF('台帳_空欄'!$W$18=$A18,'台帳_空欄'!$A$18&amp;" ","")&amp;IF('台帳_空欄'!$W$19=$A18,'台帳_空欄'!$A$19&amp;" ","")&amp;IF('台帳_空欄'!$W$20=$A18,'台帳_空欄'!$A$20&amp;" ","")&amp;IF('台帳_空欄'!$W$21=$A18,'台帳_空欄'!$A$21&amp;" ","")&amp;IF('台帳_空欄'!$W$22=$A18,'台帳_空欄'!$A$22&amp;" ","")&amp;IF('台帳_空欄'!$W$23=$A18,'台帳_空欄'!$A$23&amp;" ","")&amp;IF('台帳_空欄'!$W$24=$A18,'台帳_空欄'!$A$24&amp;" ","")&amp;IF('台帳_空欄'!$W$25=$A18,'台帳_空欄'!$A$25&amp;" ","")&amp;IF('台帳_空欄'!$W$26=$A18,'台帳_空欄'!$A$26&amp;" ","")&amp;IF('台帳_空欄'!$W$27=$A18,'台帳_空欄'!$A$27&amp;" ","")&amp;IF('台帳_空欄'!$W$28=$A18,'台帳_空欄'!$A$28&amp;" ","")&amp;IF('台帳_空欄'!$W$29=$A18,'台帳_空欄'!$A$29&amp;" ","")&amp;IF('台帳_空欄'!$W$30=$A18,'台帳_空欄'!$A$30&amp;" ","")&amp;IF('台帳_空欄'!$W$31=$A18,'台帳_空欄'!$A$31&amp;" ","")&amp;IF('台帳_空欄'!$W$32=$A18,'台帳_空欄'!$A$32&amp;" ","")&amp;IF('台帳_空欄'!$W$33=$A18,'台帳_空欄'!$A$33&amp;" ","")&amp;IF('台帳_空欄'!$W$34=$A18,'台帳_空欄'!$A$34&amp;" ","")&amp;IF('台帳_空欄'!$W$35=$A18,'台帳_空欄'!$A$35&amp;" ","")&amp;IF('台帳_空欄'!$W$36=$A18,'台帳_空欄'!$A$36&amp;" ","")&amp;IF('台帳_空欄'!$W$37=$A18,'台帳_空欄'!$A$37&amp;" ","")&amp;IF('台帳_空欄'!$W$38=$A18,'台帳_空欄'!$A$38&amp;" ","")&amp;IF('台帳_空欄'!$W$39=$A18,'台帳_空欄'!$A$39&amp;" ","")&amp;IF('台帳_空欄'!$W$40=$A18,'台帳_空欄'!$A$40&amp;" ","")&amp;IF('台帳_空欄'!$W$41=$A18,'台帳_空欄'!$A$41&amp;" ","")&amp;IF('台帳_空欄'!$W$42=$A18,'台帳_空欄'!$A$42&amp;" ","")&amp;IF('台帳_空欄'!$W$43=$A18,'台帳_空欄'!$A$43&amp;" ","")&amp;IF('台帳_空欄'!$W$44=$A18,'台帳_空欄'!$A$44&amp;" ","")&amp;IF('台帳_空欄'!$W$45=$A18,'台帳_空欄'!$A$45&amp;" ","")&amp;IF('台帳_空欄'!$W$46=$A18,'台帳_空欄'!$A$46&amp;" ","")&amp;IF('台帳_空欄'!$W$47=$A18,'台帳_空欄'!$A$47&amp;" ","")&amp;IF('台帳_空欄'!$W$48=$A18,'台帳_空欄'!$A$48&amp;" ","")&amp;IF('台帳_空欄'!$W$49=$A18,'台帳_空欄'!$A$49&amp;" ","")&amp;IF('台帳_空欄'!$W$50=$A18,'台帳_空欄'!$A$50&amp;" ","")&amp;IF('台帳_空欄'!$W$51=$A18,'台帳_空欄'!$A$51&amp;" ","")&amp;IF('台帳_空欄'!$W$52=$A18,'台帳_空欄'!$A$52&amp;" ","")&amp;IF('台帳_空欄'!$W$53=$A18,'台帳_空欄'!$A$53&amp;" ","")&amp;IF('台帳_空欄'!$W$54=$A18,'台帳_空欄'!$A$54&amp;" ","")&amp;IF('台帳_空欄'!$W$55=$A18,'台帳_空欄'!$A$55&amp;" ",""))</x:f>
      </x:c>
      <x:c r="E18" s="40" t="str">
        <x:f>IF(A18="","",IF(OR(B18&lt;&gt;"",C18&lt;&gt;"",D18&lt;&gt;""),"台帳で完了状態・担当を確認",""))</x:f>
      </x:c>
    </x:row>
    <x:row r="19" ht="37" customHeight="1">
      <x:c r="A19" s="60" t="n">
        <x:f>IF(MONTH(DATE(YEAR($B$3),MONTH($B$3),14))=MONTH($B$3),DATE(YEAR($B$3),MONTH($B$3),14),"")</x:f>
        <x:v>46279</x:v>
      </x:c>
      <x:c r="B19" s="40" t="str">
        <x:f>IF($A19="","",IF('台帳_空欄'!$I$6=$A19,'台帳_空欄'!$A$6&amp;" ","")&amp;IF('台帳_空欄'!$I$7=$A19,'台帳_空欄'!$A$7&amp;" ","")&amp;IF('台帳_空欄'!$I$8=$A19,'台帳_空欄'!$A$8&amp;" ","")&amp;IF('台帳_空欄'!$I$9=$A19,'台帳_空欄'!$A$9&amp;" ","")&amp;IF('台帳_空欄'!$I$10=$A19,'台帳_空欄'!$A$10&amp;" ","")&amp;IF('台帳_空欄'!$I$11=$A19,'台帳_空欄'!$A$11&amp;" ","")&amp;IF('台帳_空欄'!$I$12=$A19,'台帳_空欄'!$A$12&amp;" ","")&amp;IF('台帳_空欄'!$I$13=$A19,'台帳_空欄'!$A$13&amp;" ","")&amp;IF('台帳_空欄'!$I$14=$A19,'台帳_空欄'!$A$14&amp;" ","")&amp;IF('台帳_空欄'!$I$15=$A19,'台帳_空欄'!$A$15&amp;" ","")&amp;IF('台帳_空欄'!$I$16=$A19,'台帳_空欄'!$A$16&amp;" ","")&amp;IF('台帳_空欄'!$I$17=$A19,'台帳_空欄'!$A$17&amp;" ","")&amp;IF('台帳_空欄'!$I$18=$A19,'台帳_空欄'!$A$18&amp;" ","")&amp;IF('台帳_空欄'!$I$19=$A19,'台帳_空欄'!$A$19&amp;" ","")&amp;IF('台帳_空欄'!$I$20=$A19,'台帳_空欄'!$A$20&amp;" ","")&amp;IF('台帳_空欄'!$I$21=$A19,'台帳_空欄'!$A$21&amp;" ","")&amp;IF('台帳_空欄'!$I$22=$A19,'台帳_空欄'!$A$22&amp;" ","")&amp;IF('台帳_空欄'!$I$23=$A19,'台帳_空欄'!$A$23&amp;" ","")&amp;IF('台帳_空欄'!$I$24=$A19,'台帳_空欄'!$A$24&amp;" ","")&amp;IF('台帳_空欄'!$I$25=$A19,'台帳_空欄'!$A$25&amp;" ","")&amp;IF('台帳_空欄'!$I$26=$A19,'台帳_空欄'!$A$26&amp;" ","")&amp;IF('台帳_空欄'!$I$27=$A19,'台帳_空欄'!$A$27&amp;" ","")&amp;IF('台帳_空欄'!$I$28=$A19,'台帳_空欄'!$A$28&amp;" ","")&amp;IF('台帳_空欄'!$I$29=$A19,'台帳_空欄'!$A$29&amp;" ","")&amp;IF('台帳_空欄'!$I$30=$A19,'台帳_空欄'!$A$30&amp;" ","")&amp;IF('台帳_空欄'!$I$31=$A19,'台帳_空欄'!$A$31&amp;" ","")&amp;IF('台帳_空欄'!$I$32=$A19,'台帳_空欄'!$A$32&amp;" ","")&amp;IF('台帳_空欄'!$I$33=$A19,'台帳_空欄'!$A$33&amp;" ","")&amp;IF('台帳_空欄'!$I$34=$A19,'台帳_空欄'!$A$34&amp;" ","")&amp;IF('台帳_空欄'!$I$35=$A19,'台帳_空欄'!$A$35&amp;" ","")&amp;IF('台帳_空欄'!$I$36=$A19,'台帳_空欄'!$A$36&amp;" ","")&amp;IF('台帳_空欄'!$I$37=$A19,'台帳_空欄'!$A$37&amp;" ","")&amp;IF('台帳_空欄'!$I$38=$A19,'台帳_空欄'!$A$38&amp;" ","")&amp;IF('台帳_空欄'!$I$39=$A19,'台帳_空欄'!$A$39&amp;" ","")&amp;IF('台帳_空欄'!$I$40=$A19,'台帳_空欄'!$A$40&amp;" ","")&amp;IF('台帳_空欄'!$I$41=$A19,'台帳_空欄'!$A$41&amp;" ","")&amp;IF('台帳_空欄'!$I$42=$A19,'台帳_空欄'!$A$42&amp;" ","")&amp;IF('台帳_空欄'!$I$43=$A19,'台帳_空欄'!$A$43&amp;" ","")&amp;IF('台帳_空欄'!$I$44=$A19,'台帳_空欄'!$A$44&amp;" ","")&amp;IF('台帳_空欄'!$I$45=$A19,'台帳_空欄'!$A$45&amp;" ","")&amp;IF('台帳_空欄'!$I$46=$A19,'台帳_空欄'!$A$46&amp;" ","")&amp;IF('台帳_空欄'!$I$47=$A19,'台帳_空欄'!$A$47&amp;" ","")&amp;IF('台帳_空欄'!$I$48=$A19,'台帳_空欄'!$A$48&amp;" ","")&amp;IF('台帳_空欄'!$I$49=$A19,'台帳_空欄'!$A$49&amp;" ","")&amp;IF('台帳_空欄'!$I$50=$A19,'台帳_空欄'!$A$50&amp;" ","")&amp;IF('台帳_空欄'!$I$51=$A19,'台帳_空欄'!$A$51&amp;" ","")&amp;IF('台帳_空欄'!$I$52=$A19,'台帳_空欄'!$A$52&amp;" ","")&amp;IF('台帳_空欄'!$I$53=$A19,'台帳_空欄'!$A$53&amp;" ","")&amp;IF('台帳_空欄'!$I$54=$A19,'台帳_空欄'!$A$54&amp;" ","")&amp;IF('台帳_空欄'!$I$55=$A19,'台帳_空欄'!$A$55&amp;" ",""))</x:f>
      </x:c>
      <x:c r="C19" s="40" t="str">
        <x:f>IF($A19="","",IF('台帳_空欄'!$F$6=$A19,'台帳_空欄'!$A$6&amp;" ","")&amp;IF('台帳_空欄'!$F$7=$A19,'台帳_空欄'!$A$7&amp;" ","")&amp;IF('台帳_空欄'!$F$8=$A19,'台帳_空欄'!$A$8&amp;" ","")&amp;IF('台帳_空欄'!$F$9=$A19,'台帳_空欄'!$A$9&amp;" ","")&amp;IF('台帳_空欄'!$F$10=$A19,'台帳_空欄'!$A$10&amp;" ","")&amp;IF('台帳_空欄'!$F$11=$A19,'台帳_空欄'!$A$11&amp;" ","")&amp;IF('台帳_空欄'!$F$12=$A19,'台帳_空欄'!$A$12&amp;" ","")&amp;IF('台帳_空欄'!$F$13=$A19,'台帳_空欄'!$A$13&amp;" ","")&amp;IF('台帳_空欄'!$F$14=$A19,'台帳_空欄'!$A$14&amp;" ","")&amp;IF('台帳_空欄'!$F$15=$A19,'台帳_空欄'!$A$15&amp;" ","")&amp;IF('台帳_空欄'!$F$16=$A19,'台帳_空欄'!$A$16&amp;" ","")&amp;IF('台帳_空欄'!$F$17=$A19,'台帳_空欄'!$A$17&amp;" ","")&amp;IF('台帳_空欄'!$F$18=$A19,'台帳_空欄'!$A$18&amp;" ","")&amp;IF('台帳_空欄'!$F$19=$A19,'台帳_空欄'!$A$19&amp;" ","")&amp;IF('台帳_空欄'!$F$20=$A19,'台帳_空欄'!$A$20&amp;" ","")&amp;IF('台帳_空欄'!$F$21=$A19,'台帳_空欄'!$A$21&amp;" ","")&amp;IF('台帳_空欄'!$F$22=$A19,'台帳_空欄'!$A$22&amp;" ","")&amp;IF('台帳_空欄'!$F$23=$A19,'台帳_空欄'!$A$23&amp;" ","")&amp;IF('台帳_空欄'!$F$24=$A19,'台帳_空欄'!$A$24&amp;" ","")&amp;IF('台帳_空欄'!$F$25=$A19,'台帳_空欄'!$A$25&amp;" ","")&amp;IF('台帳_空欄'!$F$26=$A19,'台帳_空欄'!$A$26&amp;" ","")&amp;IF('台帳_空欄'!$F$27=$A19,'台帳_空欄'!$A$27&amp;" ","")&amp;IF('台帳_空欄'!$F$28=$A19,'台帳_空欄'!$A$28&amp;" ","")&amp;IF('台帳_空欄'!$F$29=$A19,'台帳_空欄'!$A$29&amp;" ","")&amp;IF('台帳_空欄'!$F$30=$A19,'台帳_空欄'!$A$30&amp;" ","")&amp;IF('台帳_空欄'!$F$31=$A19,'台帳_空欄'!$A$31&amp;" ","")&amp;IF('台帳_空欄'!$F$32=$A19,'台帳_空欄'!$A$32&amp;" ","")&amp;IF('台帳_空欄'!$F$33=$A19,'台帳_空欄'!$A$33&amp;" ","")&amp;IF('台帳_空欄'!$F$34=$A19,'台帳_空欄'!$A$34&amp;" ","")&amp;IF('台帳_空欄'!$F$35=$A19,'台帳_空欄'!$A$35&amp;" ","")&amp;IF('台帳_空欄'!$F$36=$A19,'台帳_空欄'!$A$36&amp;" ","")&amp;IF('台帳_空欄'!$F$37=$A19,'台帳_空欄'!$A$37&amp;" ","")&amp;IF('台帳_空欄'!$F$38=$A19,'台帳_空欄'!$A$38&amp;" ","")&amp;IF('台帳_空欄'!$F$39=$A19,'台帳_空欄'!$A$39&amp;" ","")&amp;IF('台帳_空欄'!$F$40=$A19,'台帳_空欄'!$A$40&amp;" ","")&amp;IF('台帳_空欄'!$F$41=$A19,'台帳_空欄'!$A$41&amp;" ","")&amp;IF('台帳_空欄'!$F$42=$A19,'台帳_空欄'!$A$42&amp;" ","")&amp;IF('台帳_空欄'!$F$43=$A19,'台帳_空欄'!$A$43&amp;" ","")&amp;IF('台帳_空欄'!$F$44=$A19,'台帳_空欄'!$A$44&amp;" ","")&amp;IF('台帳_空欄'!$F$45=$A19,'台帳_空欄'!$A$45&amp;" ","")&amp;IF('台帳_空欄'!$F$46=$A19,'台帳_空欄'!$A$46&amp;" ","")&amp;IF('台帳_空欄'!$F$47=$A19,'台帳_空欄'!$A$47&amp;" ","")&amp;IF('台帳_空欄'!$F$48=$A19,'台帳_空欄'!$A$48&amp;" ","")&amp;IF('台帳_空欄'!$F$49=$A19,'台帳_空欄'!$A$49&amp;" ","")&amp;IF('台帳_空欄'!$F$50=$A19,'台帳_空欄'!$A$50&amp;" ","")&amp;IF('台帳_空欄'!$F$51=$A19,'台帳_空欄'!$A$51&amp;" ","")&amp;IF('台帳_空欄'!$F$52=$A19,'台帳_空欄'!$A$52&amp;" ","")&amp;IF('台帳_空欄'!$F$53=$A19,'台帳_空欄'!$A$53&amp;" ","")&amp;IF('台帳_空欄'!$F$54=$A19,'台帳_空欄'!$A$54&amp;" ","")&amp;IF('台帳_空欄'!$F$55=$A19,'台帳_空欄'!$A$55&amp;" ",""))</x:f>
      </x:c>
      <x:c r="D19" s="40" t="str">
        <x:f>IF($A19="","",IF('台帳_空欄'!$W$6=$A19,'台帳_空欄'!$A$6&amp;" ","")&amp;IF('台帳_空欄'!$W$7=$A19,'台帳_空欄'!$A$7&amp;" ","")&amp;IF('台帳_空欄'!$W$8=$A19,'台帳_空欄'!$A$8&amp;" ","")&amp;IF('台帳_空欄'!$W$9=$A19,'台帳_空欄'!$A$9&amp;" ","")&amp;IF('台帳_空欄'!$W$10=$A19,'台帳_空欄'!$A$10&amp;" ","")&amp;IF('台帳_空欄'!$W$11=$A19,'台帳_空欄'!$A$11&amp;" ","")&amp;IF('台帳_空欄'!$W$12=$A19,'台帳_空欄'!$A$12&amp;" ","")&amp;IF('台帳_空欄'!$W$13=$A19,'台帳_空欄'!$A$13&amp;" ","")&amp;IF('台帳_空欄'!$W$14=$A19,'台帳_空欄'!$A$14&amp;" ","")&amp;IF('台帳_空欄'!$W$15=$A19,'台帳_空欄'!$A$15&amp;" ","")&amp;IF('台帳_空欄'!$W$16=$A19,'台帳_空欄'!$A$16&amp;" ","")&amp;IF('台帳_空欄'!$W$17=$A19,'台帳_空欄'!$A$17&amp;" ","")&amp;IF('台帳_空欄'!$W$18=$A19,'台帳_空欄'!$A$18&amp;" ","")&amp;IF('台帳_空欄'!$W$19=$A19,'台帳_空欄'!$A$19&amp;" ","")&amp;IF('台帳_空欄'!$W$20=$A19,'台帳_空欄'!$A$20&amp;" ","")&amp;IF('台帳_空欄'!$W$21=$A19,'台帳_空欄'!$A$21&amp;" ","")&amp;IF('台帳_空欄'!$W$22=$A19,'台帳_空欄'!$A$22&amp;" ","")&amp;IF('台帳_空欄'!$W$23=$A19,'台帳_空欄'!$A$23&amp;" ","")&amp;IF('台帳_空欄'!$W$24=$A19,'台帳_空欄'!$A$24&amp;" ","")&amp;IF('台帳_空欄'!$W$25=$A19,'台帳_空欄'!$A$25&amp;" ","")&amp;IF('台帳_空欄'!$W$26=$A19,'台帳_空欄'!$A$26&amp;" ","")&amp;IF('台帳_空欄'!$W$27=$A19,'台帳_空欄'!$A$27&amp;" ","")&amp;IF('台帳_空欄'!$W$28=$A19,'台帳_空欄'!$A$28&amp;" ","")&amp;IF('台帳_空欄'!$W$29=$A19,'台帳_空欄'!$A$29&amp;" ","")&amp;IF('台帳_空欄'!$W$30=$A19,'台帳_空欄'!$A$30&amp;" ","")&amp;IF('台帳_空欄'!$W$31=$A19,'台帳_空欄'!$A$31&amp;" ","")&amp;IF('台帳_空欄'!$W$32=$A19,'台帳_空欄'!$A$32&amp;" ","")&amp;IF('台帳_空欄'!$W$33=$A19,'台帳_空欄'!$A$33&amp;" ","")&amp;IF('台帳_空欄'!$W$34=$A19,'台帳_空欄'!$A$34&amp;" ","")&amp;IF('台帳_空欄'!$W$35=$A19,'台帳_空欄'!$A$35&amp;" ","")&amp;IF('台帳_空欄'!$W$36=$A19,'台帳_空欄'!$A$36&amp;" ","")&amp;IF('台帳_空欄'!$W$37=$A19,'台帳_空欄'!$A$37&amp;" ","")&amp;IF('台帳_空欄'!$W$38=$A19,'台帳_空欄'!$A$38&amp;" ","")&amp;IF('台帳_空欄'!$W$39=$A19,'台帳_空欄'!$A$39&amp;" ","")&amp;IF('台帳_空欄'!$W$40=$A19,'台帳_空欄'!$A$40&amp;" ","")&amp;IF('台帳_空欄'!$W$41=$A19,'台帳_空欄'!$A$41&amp;" ","")&amp;IF('台帳_空欄'!$W$42=$A19,'台帳_空欄'!$A$42&amp;" ","")&amp;IF('台帳_空欄'!$W$43=$A19,'台帳_空欄'!$A$43&amp;" ","")&amp;IF('台帳_空欄'!$W$44=$A19,'台帳_空欄'!$A$44&amp;" ","")&amp;IF('台帳_空欄'!$W$45=$A19,'台帳_空欄'!$A$45&amp;" ","")&amp;IF('台帳_空欄'!$W$46=$A19,'台帳_空欄'!$A$46&amp;" ","")&amp;IF('台帳_空欄'!$W$47=$A19,'台帳_空欄'!$A$47&amp;" ","")&amp;IF('台帳_空欄'!$W$48=$A19,'台帳_空欄'!$A$48&amp;" ","")&amp;IF('台帳_空欄'!$W$49=$A19,'台帳_空欄'!$A$49&amp;" ","")&amp;IF('台帳_空欄'!$W$50=$A19,'台帳_空欄'!$A$50&amp;" ","")&amp;IF('台帳_空欄'!$W$51=$A19,'台帳_空欄'!$A$51&amp;" ","")&amp;IF('台帳_空欄'!$W$52=$A19,'台帳_空欄'!$A$52&amp;" ","")&amp;IF('台帳_空欄'!$W$53=$A19,'台帳_空欄'!$A$53&amp;" ","")&amp;IF('台帳_空欄'!$W$54=$A19,'台帳_空欄'!$A$54&amp;" ","")&amp;IF('台帳_空欄'!$W$55=$A19,'台帳_空欄'!$A$55&amp;" ",""))</x:f>
      </x:c>
      <x:c r="E19" s="40" t="str">
        <x:f>IF(A19="","",IF(OR(B19&lt;&gt;"",C19&lt;&gt;"",D19&lt;&gt;""),"台帳で完了状態・担当を確認",""))</x:f>
      </x:c>
    </x:row>
    <x:row r="20" ht="37" customHeight="1">
      <x:c r="A20" s="60" t="n">
        <x:f>IF(MONTH(DATE(YEAR($B$3),MONTH($B$3),15))=MONTH($B$3),DATE(YEAR($B$3),MONTH($B$3),15),"")</x:f>
        <x:v>46280</x:v>
      </x:c>
      <x:c r="B20" s="40" t="str">
        <x:f>IF($A20="","",IF('台帳_空欄'!$I$6=$A20,'台帳_空欄'!$A$6&amp;" ","")&amp;IF('台帳_空欄'!$I$7=$A20,'台帳_空欄'!$A$7&amp;" ","")&amp;IF('台帳_空欄'!$I$8=$A20,'台帳_空欄'!$A$8&amp;" ","")&amp;IF('台帳_空欄'!$I$9=$A20,'台帳_空欄'!$A$9&amp;" ","")&amp;IF('台帳_空欄'!$I$10=$A20,'台帳_空欄'!$A$10&amp;" ","")&amp;IF('台帳_空欄'!$I$11=$A20,'台帳_空欄'!$A$11&amp;" ","")&amp;IF('台帳_空欄'!$I$12=$A20,'台帳_空欄'!$A$12&amp;" ","")&amp;IF('台帳_空欄'!$I$13=$A20,'台帳_空欄'!$A$13&amp;" ","")&amp;IF('台帳_空欄'!$I$14=$A20,'台帳_空欄'!$A$14&amp;" ","")&amp;IF('台帳_空欄'!$I$15=$A20,'台帳_空欄'!$A$15&amp;" ","")&amp;IF('台帳_空欄'!$I$16=$A20,'台帳_空欄'!$A$16&amp;" ","")&amp;IF('台帳_空欄'!$I$17=$A20,'台帳_空欄'!$A$17&amp;" ","")&amp;IF('台帳_空欄'!$I$18=$A20,'台帳_空欄'!$A$18&amp;" ","")&amp;IF('台帳_空欄'!$I$19=$A20,'台帳_空欄'!$A$19&amp;" ","")&amp;IF('台帳_空欄'!$I$20=$A20,'台帳_空欄'!$A$20&amp;" ","")&amp;IF('台帳_空欄'!$I$21=$A20,'台帳_空欄'!$A$21&amp;" ","")&amp;IF('台帳_空欄'!$I$22=$A20,'台帳_空欄'!$A$22&amp;" ","")&amp;IF('台帳_空欄'!$I$23=$A20,'台帳_空欄'!$A$23&amp;" ","")&amp;IF('台帳_空欄'!$I$24=$A20,'台帳_空欄'!$A$24&amp;" ","")&amp;IF('台帳_空欄'!$I$25=$A20,'台帳_空欄'!$A$25&amp;" ","")&amp;IF('台帳_空欄'!$I$26=$A20,'台帳_空欄'!$A$26&amp;" ","")&amp;IF('台帳_空欄'!$I$27=$A20,'台帳_空欄'!$A$27&amp;" ","")&amp;IF('台帳_空欄'!$I$28=$A20,'台帳_空欄'!$A$28&amp;" ","")&amp;IF('台帳_空欄'!$I$29=$A20,'台帳_空欄'!$A$29&amp;" ","")&amp;IF('台帳_空欄'!$I$30=$A20,'台帳_空欄'!$A$30&amp;" ","")&amp;IF('台帳_空欄'!$I$31=$A20,'台帳_空欄'!$A$31&amp;" ","")&amp;IF('台帳_空欄'!$I$32=$A20,'台帳_空欄'!$A$32&amp;" ","")&amp;IF('台帳_空欄'!$I$33=$A20,'台帳_空欄'!$A$33&amp;" ","")&amp;IF('台帳_空欄'!$I$34=$A20,'台帳_空欄'!$A$34&amp;" ","")&amp;IF('台帳_空欄'!$I$35=$A20,'台帳_空欄'!$A$35&amp;" ","")&amp;IF('台帳_空欄'!$I$36=$A20,'台帳_空欄'!$A$36&amp;" ","")&amp;IF('台帳_空欄'!$I$37=$A20,'台帳_空欄'!$A$37&amp;" ","")&amp;IF('台帳_空欄'!$I$38=$A20,'台帳_空欄'!$A$38&amp;" ","")&amp;IF('台帳_空欄'!$I$39=$A20,'台帳_空欄'!$A$39&amp;" ","")&amp;IF('台帳_空欄'!$I$40=$A20,'台帳_空欄'!$A$40&amp;" ","")&amp;IF('台帳_空欄'!$I$41=$A20,'台帳_空欄'!$A$41&amp;" ","")&amp;IF('台帳_空欄'!$I$42=$A20,'台帳_空欄'!$A$42&amp;" ","")&amp;IF('台帳_空欄'!$I$43=$A20,'台帳_空欄'!$A$43&amp;" ","")&amp;IF('台帳_空欄'!$I$44=$A20,'台帳_空欄'!$A$44&amp;" ","")&amp;IF('台帳_空欄'!$I$45=$A20,'台帳_空欄'!$A$45&amp;" ","")&amp;IF('台帳_空欄'!$I$46=$A20,'台帳_空欄'!$A$46&amp;" ","")&amp;IF('台帳_空欄'!$I$47=$A20,'台帳_空欄'!$A$47&amp;" ","")&amp;IF('台帳_空欄'!$I$48=$A20,'台帳_空欄'!$A$48&amp;" ","")&amp;IF('台帳_空欄'!$I$49=$A20,'台帳_空欄'!$A$49&amp;" ","")&amp;IF('台帳_空欄'!$I$50=$A20,'台帳_空欄'!$A$50&amp;" ","")&amp;IF('台帳_空欄'!$I$51=$A20,'台帳_空欄'!$A$51&amp;" ","")&amp;IF('台帳_空欄'!$I$52=$A20,'台帳_空欄'!$A$52&amp;" ","")&amp;IF('台帳_空欄'!$I$53=$A20,'台帳_空欄'!$A$53&amp;" ","")&amp;IF('台帳_空欄'!$I$54=$A20,'台帳_空欄'!$A$54&amp;" ","")&amp;IF('台帳_空欄'!$I$55=$A20,'台帳_空欄'!$A$55&amp;" ",""))</x:f>
      </x:c>
      <x:c r="C20" s="40" t="str">
        <x:f>IF($A20="","",IF('台帳_空欄'!$F$6=$A20,'台帳_空欄'!$A$6&amp;" ","")&amp;IF('台帳_空欄'!$F$7=$A20,'台帳_空欄'!$A$7&amp;" ","")&amp;IF('台帳_空欄'!$F$8=$A20,'台帳_空欄'!$A$8&amp;" ","")&amp;IF('台帳_空欄'!$F$9=$A20,'台帳_空欄'!$A$9&amp;" ","")&amp;IF('台帳_空欄'!$F$10=$A20,'台帳_空欄'!$A$10&amp;" ","")&amp;IF('台帳_空欄'!$F$11=$A20,'台帳_空欄'!$A$11&amp;" ","")&amp;IF('台帳_空欄'!$F$12=$A20,'台帳_空欄'!$A$12&amp;" ","")&amp;IF('台帳_空欄'!$F$13=$A20,'台帳_空欄'!$A$13&amp;" ","")&amp;IF('台帳_空欄'!$F$14=$A20,'台帳_空欄'!$A$14&amp;" ","")&amp;IF('台帳_空欄'!$F$15=$A20,'台帳_空欄'!$A$15&amp;" ","")&amp;IF('台帳_空欄'!$F$16=$A20,'台帳_空欄'!$A$16&amp;" ","")&amp;IF('台帳_空欄'!$F$17=$A20,'台帳_空欄'!$A$17&amp;" ","")&amp;IF('台帳_空欄'!$F$18=$A20,'台帳_空欄'!$A$18&amp;" ","")&amp;IF('台帳_空欄'!$F$19=$A20,'台帳_空欄'!$A$19&amp;" ","")&amp;IF('台帳_空欄'!$F$20=$A20,'台帳_空欄'!$A$20&amp;" ","")&amp;IF('台帳_空欄'!$F$21=$A20,'台帳_空欄'!$A$21&amp;" ","")&amp;IF('台帳_空欄'!$F$22=$A20,'台帳_空欄'!$A$22&amp;" ","")&amp;IF('台帳_空欄'!$F$23=$A20,'台帳_空欄'!$A$23&amp;" ","")&amp;IF('台帳_空欄'!$F$24=$A20,'台帳_空欄'!$A$24&amp;" ","")&amp;IF('台帳_空欄'!$F$25=$A20,'台帳_空欄'!$A$25&amp;" ","")&amp;IF('台帳_空欄'!$F$26=$A20,'台帳_空欄'!$A$26&amp;" ","")&amp;IF('台帳_空欄'!$F$27=$A20,'台帳_空欄'!$A$27&amp;" ","")&amp;IF('台帳_空欄'!$F$28=$A20,'台帳_空欄'!$A$28&amp;" ","")&amp;IF('台帳_空欄'!$F$29=$A20,'台帳_空欄'!$A$29&amp;" ","")&amp;IF('台帳_空欄'!$F$30=$A20,'台帳_空欄'!$A$30&amp;" ","")&amp;IF('台帳_空欄'!$F$31=$A20,'台帳_空欄'!$A$31&amp;" ","")&amp;IF('台帳_空欄'!$F$32=$A20,'台帳_空欄'!$A$32&amp;" ","")&amp;IF('台帳_空欄'!$F$33=$A20,'台帳_空欄'!$A$33&amp;" ","")&amp;IF('台帳_空欄'!$F$34=$A20,'台帳_空欄'!$A$34&amp;" ","")&amp;IF('台帳_空欄'!$F$35=$A20,'台帳_空欄'!$A$35&amp;" ","")&amp;IF('台帳_空欄'!$F$36=$A20,'台帳_空欄'!$A$36&amp;" ","")&amp;IF('台帳_空欄'!$F$37=$A20,'台帳_空欄'!$A$37&amp;" ","")&amp;IF('台帳_空欄'!$F$38=$A20,'台帳_空欄'!$A$38&amp;" ","")&amp;IF('台帳_空欄'!$F$39=$A20,'台帳_空欄'!$A$39&amp;" ","")&amp;IF('台帳_空欄'!$F$40=$A20,'台帳_空欄'!$A$40&amp;" ","")&amp;IF('台帳_空欄'!$F$41=$A20,'台帳_空欄'!$A$41&amp;" ","")&amp;IF('台帳_空欄'!$F$42=$A20,'台帳_空欄'!$A$42&amp;" ","")&amp;IF('台帳_空欄'!$F$43=$A20,'台帳_空欄'!$A$43&amp;" ","")&amp;IF('台帳_空欄'!$F$44=$A20,'台帳_空欄'!$A$44&amp;" ","")&amp;IF('台帳_空欄'!$F$45=$A20,'台帳_空欄'!$A$45&amp;" ","")&amp;IF('台帳_空欄'!$F$46=$A20,'台帳_空欄'!$A$46&amp;" ","")&amp;IF('台帳_空欄'!$F$47=$A20,'台帳_空欄'!$A$47&amp;" ","")&amp;IF('台帳_空欄'!$F$48=$A20,'台帳_空欄'!$A$48&amp;" ","")&amp;IF('台帳_空欄'!$F$49=$A20,'台帳_空欄'!$A$49&amp;" ","")&amp;IF('台帳_空欄'!$F$50=$A20,'台帳_空欄'!$A$50&amp;" ","")&amp;IF('台帳_空欄'!$F$51=$A20,'台帳_空欄'!$A$51&amp;" ","")&amp;IF('台帳_空欄'!$F$52=$A20,'台帳_空欄'!$A$52&amp;" ","")&amp;IF('台帳_空欄'!$F$53=$A20,'台帳_空欄'!$A$53&amp;" ","")&amp;IF('台帳_空欄'!$F$54=$A20,'台帳_空欄'!$A$54&amp;" ","")&amp;IF('台帳_空欄'!$F$55=$A20,'台帳_空欄'!$A$55&amp;" ",""))</x:f>
      </x:c>
      <x:c r="D20" s="40" t="str">
        <x:f>IF($A20="","",IF('台帳_空欄'!$W$6=$A20,'台帳_空欄'!$A$6&amp;" ","")&amp;IF('台帳_空欄'!$W$7=$A20,'台帳_空欄'!$A$7&amp;" ","")&amp;IF('台帳_空欄'!$W$8=$A20,'台帳_空欄'!$A$8&amp;" ","")&amp;IF('台帳_空欄'!$W$9=$A20,'台帳_空欄'!$A$9&amp;" ","")&amp;IF('台帳_空欄'!$W$10=$A20,'台帳_空欄'!$A$10&amp;" ","")&amp;IF('台帳_空欄'!$W$11=$A20,'台帳_空欄'!$A$11&amp;" ","")&amp;IF('台帳_空欄'!$W$12=$A20,'台帳_空欄'!$A$12&amp;" ","")&amp;IF('台帳_空欄'!$W$13=$A20,'台帳_空欄'!$A$13&amp;" ","")&amp;IF('台帳_空欄'!$W$14=$A20,'台帳_空欄'!$A$14&amp;" ","")&amp;IF('台帳_空欄'!$W$15=$A20,'台帳_空欄'!$A$15&amp;" ","")&amp;IF('台帳_空欄'!$W$16=$A20,'台帳_空欄'!$A$16&amp;" ","")&amp;IF('台帳_空欄'!$W$17=$A20,'台帳_空欄'!$A$17&amp;" ","")&amp;IF('台帳_空欄'!$W$18=$A20,'台帳_空欄'!$A$18&amp;" ","")&amp;IF('台帳_空欄'!$W$19=$A20,'台帳_空欄'!$A$19&amp;" ","")&amp;IF('台帳_空欄'!$W$20=$A20,'台帳_空欄'!$A$20&amp;" ","")&amp;IF('台帳_空欄'!$W$21=$A20,'台帳_空欄'!$A$21&amp;" ","")&amp;IF('台帳_空欄'!$W$22=$A20,'台帳_空欄'!$A$22&amp;" ","")&amp;IF('台帳_空欄'!$W$23=$A20,'台帳_空欄'!$A$23&amp;" ","")&amp;IF('台帳_空欄'!$W$24=$A20,'台帳_空欄'!$A$24&amp;" ","")&amp;IF('台帳_空欄'!$W$25=$A20,'台帳_空欄'!$A$25&amp;" ","")&amp;IF('台帳_空欄'!$W$26=$A20,'台帳_空欄'!$A$26&amp;" ","")&amp;IF('台帳_空欄'!$W$27=$A20,'台帳_空欄'!$A$27&amp;" ","")&amp;IF('台帳_空欄'!$W$28=$A20,'台帳_空欄'!$A$28&amp;" ","")&amp;IF('台帳_空欄'!$W$29=$A20,'台帳_空欄'!$A$29&amp;" ","")&amp;IF('台帳_空欄'!$W$30=$A20,'台帳_空欄'!$A$30&amp;" ","")&amp;IF('台帳_空欄'!$W$31=$A20,'台帳_空欄'!$A$31&amp;" ","")&amp;IF('台帳_空欄'!$W$32=$A20,'台帳_空欄'!$A$32&amp;" ","")&amp;IF('台帳_空欄'!$W$33=$A20,'台帳_空欄'!$A$33&amp;" ","")&amp;IF('台帳_空欄'!$W$34=$A20,'台帳_空欄'!$A$34&amp;" ","")&amp;IF('台帳_空欄'!$W$35=$A20,'台帳_空欄'!$A$35&amp;" ","")&amp;IF('台帳_空欄'!$W$36=$A20,'台帳_空欄'!$A$36&amp;" ","")&amp;IF('台帳_空欄'!$W$37=$A20,'台帳_空欄'!$A$37&amp;" ","")&amp;IF('台帳_空欄'!$W$38=$A20,'台帳_空欄'!$A$38&amp;" ","")&amp;IF('台帳_空欄'!$W$39=$A20,'台帳_空欄'!$A$39&amp;" ","")&amp;IF('台帳_空欄'!$W$40=$A20,'台帳_空欄'!$A$40&amp;" ","")&amp;IF('台帳_空欄'!$W$41=$A20,'台帳_空欄'!$A$41&amp;" ","")&amp;IF('台帳_空欄'!$W$42=$A20,'台帳_空欄'!$A$42&amp;" ","")&amp;IF('台帳_空欄'!$W$43=$A20,'台帳_空欄'!$A$43&amp;" ","")&amp;IF('台帳_空欄'!$W$44=$A20,'台帳_空欄'!$A$44&amp;" ","")&amp;IF('台帳_空欄'!$W$45=$A20,'台帳_空欄'!$A$45&amp;" ","")&amp;IF('台帳_空欄'!$W$46=$A20,'台帳_空欄'!$A$46&amp;" ","")&amp;IF('台帳_空欄'!$W$47=$A20,'台帳_空欄'!$A$47&amp;" ","")&amp;IF('台帳_空欄'!$W$48=$A20,'台帳_空欄'!$A$48&amp;" ","")&amp;IF('台帳_空欄'!$W$49=$A20,'台帳_空欄'!$A$49&amp;" ","")&amp;IF('台帳_空欄'!$W$50=$A20,'台帳_空欄'!$A$50&amp;" ","")&amp;IF('台帳_空欄'!$W$51=$A20,'台帳_空欄'!$A$51&amp;" ","")&amp;IF('台帳_空欄'!$W$52=$A20,'台帳_空欄'!$A$52&amp;" ","")&amp;IF('台帳_空欄'!$W$53=$A20,'台帳_空欄'!$A$53&amp;" ","")&amp;IF('台帳_空欄'!$W$54=$A20,'台帳_空欄'!$A$54&amp;" ","")&amp;IF('台帳_空欄'!$W$55=$A20,'台帳_空欄'!$A$55&amp;" ",""))</x:f>
      </x:c>
      <x:c r="E20" s="40" t="str">
        <x:f>IF(A20="","",IF(OR(B20&lt;&gt;"",C20&lt;&gt;"",D20&lt;&gt;""),"台帳で完了状態・担当を確認",""))</x:f>
      </x:c>
    </x:row>
    <x:row r="21" ht="37" customHeight="1">
      <x:c r="A21" s="60" t="n">
        <x:f>IF(MONTH(DATE(YEAR($B$3),MONTH($B$3),16))=MONTH($B$3),DATE(YEAR($B$3),MONTH($B$3),16),"")</x:f>
        <x:v>46281</x:v>
      </x:c>
      <x:c r="B21" s="40" t="str">
        <x:f>IF($A21="","",IF('台帳_空欄'!$I$6=$A21,'台帳_空欄'!$A$6&amp;" ","")&amp;IF('台帳_空欄'!$I$7=$A21,'台帳_空欄'!$A$7&amp;" ","")&amp;IF('台帳_空欄'!$I$8=$A21,'台帳_空欄'!$A$8&amp;" ","")&amp;IF('台帳_空欄'!$I$9=$A21,'台帳_空欄'!$A$9&amp;" ","")&amp;IF('台帳_空欄'!$I$10=$A21,'台帳_空欄'!$A$10&amp;" ","")&amp;IF('台帳_空欄'!$I$11=$A21,'台帳_空欄'!$A$11&amp;" ","")&amp;IF('台帳_空欄'!$I$12=$A21,'台帳_空欄'!$A$12&amp;" ","")&amp;IF('台帳_空欄'!$I$13=$A21,'台帳_空欄'!$A$13&amp;" ","")&amp;IF('台帳_空欄'!$I$14=$A21,'台帳_空欄'!$A$14&amp;" ","")&amp;IF('台帳_空欄'!$I$15=$A21,'台帳_空欄'!$A$15&amp;" ","")&amp;IF('台帳_空欄'!$I$16=$A21,'台帳_空欄'!$A$16&amp;" ","")&amp;IF('台帳_空欄'!$I$17=$A21,'台帳_空欄'!$A$17&amp;" ","")&amp;IF('台帳_空欄'!$I$18=$A21,'台帳_空欄'!$A$18&amp;" ","")&amp;IF('台帳_空欄'!$I$19=$A21,'台帳_空欄'!$A$19&amp;" ","")&amp;IF('台帳_空欄'!$I$20=$A21,'台帳_空欄'!$A$20&amp;" ","")&amp;IF('台帳_空欄'!$I$21=$A21,'台帳_空欄'!$A$21&amp;" ","")&amp;IF('台帳_空欄'!$I$22=$A21,'台帳_空欄'!$A$22&amp;" ","")&amp;IF('台帳_空欄'!$I$23=$A21,'台帳_空欄'!$A$23&amp;" ","")&amp;IF('台帳_空欄'!$I$24=$A21,'台帳_空欄'!$A$24&amp;" ","")&amp;IF('台帳_空欄'!$I$25=$A21,'台帳_空欄'!$A$25&amp;" ","")&amp;IF('台帳_空欄'!$I$26=$A21,'台帳_空欄'!$A$26&amp;" ","")&amp;IF('台帳_空欄'!$I$27=$A21,'台帳_空欄'!$A$27&amp;" ","")&amp;IF('台帳_空欄'!$I$28=$A21,'台帳_空欄'!$A$28&amp;" ","")&amp;IF('台帳_空欄'!$I$29=$A21,'台帳_空欄'!$A$29&amp;" ","")&amp;IF('台帳_空欄'!$I$30=$A21,'台帳_空欄'!$A$30&amp;" ","")&amp;IF('台帳_空欄'!$I$31=$A21,'台帳_空欄'!$A$31&amp;" ","")&amp;IF('台帳_空欄'!$I$32=$A21,'台帳_空欄'!$A$32&amp;" ","")&amp;IF('台帳_空欄'!$I$33=$A21,'台帳_空欄'!$A$33&amp;" ","")&amp;IF('台帳_空欄'!$I$34=$A21,'台帳_空欄'!$A$34&amp;" ","")&amp;IF('台帳_空欄'!$I$35=$A21,'台帳_空欄'!$A$35&amp;" ","")&amp;IF('台帳_空欄'!$I$36=$A21,'台帳_空欄'!$A$36&amp;" ","")&amp;IF('台帳_空欄'!$I$37=$A21,'台帳_空欄'!$A$37&amp;" ","")&amp;IF('台帳_空欄'!$I$38=$A21,'台帳_空欄'!$A$38&amp;" ","")&amp;IF('台帳_空欄'!$I$39=$A21,'台帳_空欄'!$A$39&amp;" ","")&amp;IF('台帳_空欄'!$I$40=$A21,'台帳_空欄'!$A$40&amp;" ","")&amp;IF('台帳_空欄'!$I$41=$A21,'台帳_空欄'!$A$41&amp;" ","")&amp;IF('台帳_空欄'!$I$42=$A21,'台帳_空欄'!$A$42&amp;" ","")&amp;IF('台帳_空欄'!$I$43=$A21,'台帳_空欄'!$A$43&amp;" ","")&amp;IF('台帳_空欄'!$I$44=$A21,'台帳_空欄'!$A$44&amp;" ","")&amp;IF('台帳_空欄'!$I$45=$A21,'台帳_空欄'!$A$45&amp;" ","")&amp;IF('台帳_空欄'!$I$46=$A21,'台帳_空欄'!$A$46&amp;" ","")&amp;IF('台帳_空欄'!$I$47=$A21,'台帳_空欄'!$A$47&amp;" ","")&amp;IF('台帳_空欄'!$I$48=$A21,'台帳_空欄'!$A$48&amp;" ","")&amp;IF('台帳_空欄'!$I$49=$A21,'台帳_空欄'!$A$49&amp;" ","")&amp;IF('台帳_空欄'!$I$50=$A21,'台帳_空欄'!$A$50&amp;" ","")&amp;IF('台帳_空欄'!$I$51=$A21,'台帳_空欄'!$A$51&amp;" ","")&amp;IF('台帳_空欄'!$I$52=$A21,'台帳_空欄'!$A$52&amp;" ","")&amp;IF('台帳_空欄'!$I$53=$A21,'台帳_空欄'!$A$53&amp;" ","")&amp;IF('台帳_空欄'!$I$54=$A21,'台帳_空欄'!$A$54&amp;" ","")&amp;IF('台帳_空欄'!$I$55=$A21,'台帳_空欄'!$A$55&amp;" ",""))</x:f>
      </x:c>
      <x:c r="C21" s="40" t="str">
        <x:f>IF($A21="","",IF('台帳_空欄'!$F$6=$A21,'台帳_空欄'!$A$6&amp;" ","")&amp;IF('台帳_空欄'!$F$7=$A21,'台帳_空欄'!$A$7&amp;" ","")&amp;IF('台帳_空欄'!$F$8=$A21,'台帳_空欄'!$A$8&amp;" ","")&amp;IF('台帳_空欄'!$F$9=$A21,'台帳_空欄'!$A$9&amp;" ","")&amp;IF('台帳_空欄'!$F$10=$A21,'台帳_空欄'!$A$10&amp;" ","")&amp;IF('台帳_空欄'!$F$11=$A21,'台帳_空欄'!$A$11&amp;" ","")&amp;IF('台帳_空欄'!$F$12=$A21,'台帳_空欄'!$A$12&amp;" ","")&amp;IF('台帳_空欄'!$F$13=$A21,'台帳_空欄'!$A$13&amp;" ","")&amp;IF('台帳_空欄'!$F$14=$A21,'台帳_空欄'!$A$14&amp;" ","")&amp;IF('台帳_空欄'!$F$15=$A21,'台帳_空欄'!$A$15&amp;" ","")&amp;IF('台帳_空欄'!$F$16=$A21,'台帳_空欄'!$A$16&amp;" ","")&amp;IF('台帳_空欄'!$F$17=$A21,'台帳_空欄'!$A$17&amp;" ","")&amp;IF('台帳_空欄'!$F$18=$A21,'台帳_空欄'!$A$18&amp;" ","")&amp;IF('台帳_空欄'!$F$19=$A21,'台帳_空欄'!$A$19&amp;" ","")&amp;IF('台帳_空欄'!$F$20=$A21,'台帳_空欄'!$A$20&amp;" ","")&amp;IF('台帳_空欄'!$F$21=$A21,'台帳_空欄'!$A$21&amp;" ","")&amp;IF('台帳_空欄'!$F$22=$A21,'台帳_空欄'!$A$22&amp;" ","")&amp;IF('台帳_空欄'!$F$23=$A21,'台帳_空欄'!$A$23&amp;" ","")&amp;IF('台帳_空欄'!$F$24=$A21,'台帳_空欄'!$A$24&amp;" ","")&amp;IF('台帳_空欄'!$F$25=$A21,'台帳_空欄'!$A$25&amp;" ","")&amp;IF('台帳_空欄'!$F$26=$A21,'台帳_空欄'!$A$26&amp;" ","")&amp;IF('台帳_空欄'!$F$27=$A21,'台帳_空欄'!$A$27&amp;" ","")&amp;IF('台帳_空欄'!$F$28=$A21,'台帳_空欄'!$A$28&amp;" ","")&amp;IF('台帳_空欄'!$F$29=$A21,'台帳_空欄'!$A$29&amp;" ","")&amp;IF('台帳_空欄'!$F$30=$A21,'台帳_空欄'!$A$30&amp;" ","")&amp;IF('台帳_空欄'!$F$31=$A21,'台帳_空欄'!$A$31&amp;" ","")&amp;IF('台帳_空欄'!$F$32=$A21,'台帳_空欄'!$A$32&amp;" ","")&amp;IF('台帳_空欄'!$F$33=$A21,'台帳_空欄'!$A$33&amp;" ","")&amp;IF('台帳_空欄'!$F$34=$A21,'台帳_空欄'!$A$34&amp;" ","")&amp;IF('台帳_空欄'!$F$35=$A21,'台帳_空欄'!$A$35&amp;" ","")&amp;IF('台帳_空欄'!$F$36=$A21,'台帳_空欄'!$A$36&amp;" ","")&amp;IF('台帳_空欄'!$F$37=$A21,'台帳_空欄'!$A$37&amp;" ","")&amp;IF('台帳_空欄'!$F$38=$A21,'台帳_空欄'!$A$38&amp;" ","")&amp;IF('台帳_空欄'!$F$39=$A21,'台帳_空欄'!$A$39&amp;" ","")&amp;IF('台帳_空欄'!$F$40=$A21,'台帳_空欄'!$A$40&amp;" ","")&amp;IF('台帳_空欄'!$F$41=$A21,'台帳_空欄'!$A$41&amp;" ","")&amp;IF('台帳_空欄'!$F$42=$A21,'台帳_空欄'!$A$42&amp;" ","")&amp;IF('台帳_空欄'!$F$43=$A21,'台帳_空欄'!$A$43&amp;" ","")&amp;IF('台帳_空欄'!$F$44=$A21,'台帳_空欄'!$A$44&amp;" ","")&amp;IF('台帳_空欄'!$F$45=$A21,'台帳_空欄'!$A$45&amp;" ","")&amp;IF('台帳_空欄'!$F$46=$A21,'台帳_空欄'!$A$46&amp;" ","")&amp;IF('台帳_空欄'!$F$47=$A21,'台帳_空欄'!$A$47&amp;" ","")&amp;IF('台帳_空欄'!$F$48=$A21,'台帳_空欄'!$A$48&amp;" ","")&amp;IF('台帳_空欄'!$F$49=$A21,'台帳_空欄'!$A$49&amp;" ","")&amp;IF('台帳_空欄'!$F$50=$A21,'台帳_空欄'!$A$50&amp;" ","")&amp;IF('台帳_空欄'!$F$51=$A21,'台帳_空欄'!$A$51&amp;" ","")&amp;IF('台帳_空欄'!$F$52=$A21,'台帳_空欄'!$A$52&amp;" ","")&amp;IF('台帳_空欄'!$F$53=$A21,'台帳_空欄'!$A$53&amp;" ","")&amp;IF('台帳_空欄'!$F$54=$A21,'台帳_空欄'!$A$54&amp;" ","")&amp;IF('台帳_空欄'!$F$55=$A21,'台帳_空欄'!$A$55&amp;" ",""))</x:f>
      </x:c>
      <x:c r="D21" s="40" t="str">
        <x:f>IF($A21="","",IF('台帳_空欄'!$W$6=$A21,'台帳_空欄'!$A$6&amp;" ","")&amp;IF('台帳_空欄'!$W$7=$A21,'台帳_空欄'!$A$7&amp;" ","")&amp;IF('台帳_空欄'!$W$8=$A21,'台帳_空欄'!$A$8&amp;" ","")&amp;IF('台帳_空欄'!$W$9=$A21,'台帳_空欄'!$A$9&amp;" ","")&amp;IF('台帳_空欄'!$W$10=$A21,'台帳_空欄'!$A$10&amp;" ","")&amp;IF('台帳_空欄'!$W$11=$A21,'台帳_空欄'!$A$11&amp;" ","")&amp;IF('台帳_空欄'!$W$12=$A21,'台帳_空欄'!$A$12&amp;" ","")&amp;IF('台帳_空欄'!$W$13=$A21,'台帳_空欄'!$A$13&amp;" ","")&amp;IF('台帳_空欄'!$W$14=$A21,'台帳_空欄'!$A$14&amp;" ","")&amp;IF('台帳_空欄'!$W$15=$A21,'台帳_空欄'!$A$15&amp;" ","")&amp;IF('台帳_空欄'!$W$16=$A21,'台帳_空欄'!$A$16&amp;" ","")&amp;IF('台帳_空欄'!$W$17=$A21,'台帳_空欄'!$A$17&amp;" ","")&amp;IF('台帳_空欄'!$W$18=$A21,'台帳_空欄'!$A$18&amp;" ","")&amp;IF('台帳_空欄'!$W$19=$A21,'台帳_空欄'!$A$19&amp;" ","")&amp;IF('台帳_空欄'!$W$20=$A21,'台帳_空欄'!$A$20&amp;" ","")&amp;IF('台帳_空欄'!$W$21=$A21,'台帳_空欄'!$A$21&amp;" ","")&amp;IF('台帳_空欄'!$W$22=$A21,'台帳_空欄'!$A$22&amp;" ","")&amp;IF('台帳_空欄'!$W$23=$A21,'台帳_空欄'!$A$23&amp;" ","")&amp;IF('台帳_空欄'!$W$24=$A21,'台帳_空欄'!$A$24&amp;" ","")&amp;IF('台帳_空欄'!$W$25=$A21,'台帳_空欄'!$A$25&amp;" ","")&amp;IF('台帳_空欄'!$W$26=$A21,'台帳_空欄'!$A$26&amp;" ","")&amp;IF('台帳_空欄'!$W$27=$A21,'台帳_空欄'!$A$27&amp;" ","")&amp;IF('台帳_空欄'!$W$28=$A21,'台帳_空欄'!$A$28&amp;" ","")&amp;IF('台帳_空欄'!$W$29=$A21,'台帳_空欄'!$A$29&amp;" ","")&amp;IF('台帳_空欄'!$W$30=$A21,'台帳_空欄'!$A$30&amp;" ","")&amp;IF('台帳_空欄'!$W$31=$A21,'台帳_空欄'!$A$31&amp;" ","")&amp;IF('台帳_空欄'!$W$32=$A21,'台帳_空欄'!$A$32&amp;" ","")&amp;IF('台帳_空欄'!$W$33=$A21,'台帳_空欄'!$A$33&amp;" ","")&amp;IF('台帳_空欄'!$W$34=$A21,'台帳_空欄'!$A$34&amp;" ","")&amp;IF('台帳_空欄'!$W$35=$A21,'台帳_空欄'!$A$35&amp;" ","")&amp;IF('台帳_空欄'!$W$36=$A21,'台帳_空欄'!$A$36&amp;" ","")&amp;IF('台帳_空欄'!$W$37=$A21,'台帳_空欄'!$A$37&amp;" ","")&amp;IF('台帳_空欄'!$W$38=$A21,'台帳_空欄'!$A$38&amp;" ","")&amp;IF('台帳_空欄'!$W$39=$A21,'台帳_空欄'!$A$39&amp;" ","")&amp;IF('台帳_空欄'!$W$40=$A21,'台帳_空欄'!$A$40&amp;" ","")&amp;IF('台帳_空欄'!$W$41=$A21,'台帳_空欄'!$A$41&amp;" ","")&amp;IF('台帳_空欄'!$W$42=$A21,'台帳_空欄'!$A$42&amp;" ","")&amp;IF('台帳_空欄'!$W$43=$A21,'台帳_空欄'!$A$43&amp;" ","")&amp;IF('台帳_空欄'!$W$44=$A21,'台帳_空欄'!$A$44&amp;" ","")&amp;IF('台帳_空欄'!$W$45=$A21,'台帳_空欄'!$A$45&amp;" ","")&amp;IF('台帳_空欄'!$W$46=$A21,'台帳_空欄'!$A$46&amp;" ","")&amp;IF('台帳_空欄'!$W$47=$A21,'台帳_空欄'!$A$47&amp;" ","")&amp;IF('台帳_空欄'!$W$48=$A21,'台帳_空欄'!$A$48&amp;" ","")&amp;IF('台帳_空欄'!$W$49=$A21,'台帳_空欄'!$A$49&amp;" ","")&amp;IF('台帳_空欄'!$W$50=$A21,'台帳_空欄'!$A$50&amp;" ","")&amp;IF('台帳_空欄'!$W$51=$A21,'台帳_空欄'!$A$51&amp;" ","")&amp;IF('台帳_空欄'!$W$52=$A21,'台帳_空欄'!$A$52&amp;" ","")&amp;IF('台帳_空欄'!$W$53=$A21,'台帳_空欄'!$A$53&amp;" ","")&amp;IF('台帳_空欄'!$W$54=$A21,'台帳_空欄'!$A$54&amp;" ","")&amp;IF('台帳_空欄'!$W$55=$A21,'台帳_空欄'!$A$55&amp;" ",""))</x:f>
      </x:c>
      <x:c r="E21" s="40" t="str">
        <x:f>IF(A21="","",IF(OR(B21&lt;&gt;"",C21&lt;&gt;"",D21&lt;&gt;""),"台帳で完了状態・担当を確認",""))</x:f>
      </x:c>
    </x:row>
    <x:row r="22" ht="37" customHeight="1">
      <x:c r="A22" s="60" t="n">
        <x:f>IF(MONTH(DATE(YEAR($B$3),MONTH($B$3),17))=MONTH($B$3),DATE(YEAR($B$3),MONTH($B$3),17),"")</x:f>
        <x:v>46282</x:v>
      </x:c>
      <x:c r="B22" s="40" t="str">
        <x:f>IF($A22="","",IF('台帳_空欄'!$I$6=$A22,'台帳_空欄'!$A$6&amp;" ","")&amp;IF('台帳_空欄'!$I$7=$A22,'台帳_空欄'!$A$7&amp;" ","")&amp;IF('台帳_空欄'!$I$8=$A22,'台帳_空欄'!$A$8&amp;" ","")&amp;IF('台帳_空欄'!$I$9=$A22,'台帳_空欄'!$A$9&amp;" ","")&amp;IF('台帳_空欄'!$I$10=$A22,'台帳_空欄'!$A$10&amp;" ","")&amp;IF('台帳_空欄'!$I$11=$A22,'台帳_空欄'!$A$11&amp;" ","")&amp;IF('台帳_空欄'!$I$12=$A22,'台帳_空欄'!$A$12&amp;" ","")&amp;IF('台帳_空欄'!$I$13=$A22,'台帳_空欄'!$A$13&amp;" ","")&amp;IF('台帳_空欄'!$I$14=$A22,'台帳_空欄'!$A$14&amp;" ","")&amp;IF('台帳_空欄'!$I$15=$A22,'台帳_空欄'!$A$15&amp;" ","")&amp;IF('台帳_空欄'!$I$16=$A22,'台帳_空欄'!$A$16&amp;" ","")&amp;IF('台帳_空欄'!$I$17=$A22,'台帳_空欄'!$A$17&amp;" ","")&amp;IF('台帳_空欄'!$I$18=$A22,'台帳_空欄'!$A$18&amp;" ","")&amp;IF('台帳_空欄'!$I$19=$A22,'台帳_空欄'!$A$19&amp;" ","")&amp;IF('台帳_空欄'!$I$20=$A22,'台帳_空欄'!$A$20&amp;" ","")&amp;IF('台帳_空欄'!$I$21=$A22,'台帳_空欄'!$A$21&amp;" ","")&amp;IF('台帳_空欄'!$I$22=$A22,'台帳_空欄'!$A$22&amp;" ","")&amp;IF('台帳_空欄'!$I$23=$A22,'台帳_空欄'!$A$23&amp;" ","")&amp;IF('台帳_空欄'!$I$24=$A22,'台帳_空欄'!$A$24&amp;" ","")&amp;IF('台帳_空欄'!$I$25=$A22,'台帳_空欄'!$A$25&amp;" ","")&amp;IF('台帳_空欄'!$I$26=$A22,'台帳_空欄'!$A$26&amp;" ","")&amp;IF('台帳_空欄'!$I$27=$A22,'台帳_空欄'!$A$27&amp;" ","")&amp;IF('台帳_空欄'!$I$28=$A22,'台帳_空欄'!$A$28&amp;" ","")&amp;IF('台帳_空欄'!$I$29=$A22,'台帳_空欄'!$A$29&amp;" ","")&amp;IF('台帳_空欄'!$I$30=$A22,'台帳_空欄'!$A$30&amp;" ","")&amp;IF('台帳_空欄'!$I$31=$A22,'台帳_空欄'!$A$31&amp;" ","")&amp;IF('台帳_空欄'!$I$32=$A22,'台帳_空欄'!$A$32&amp;" ","")&amp;IF('台帳_空欄'!$I$33=$A22,'台帳_空欄'!$A$33&amp;" ","")&amp;IF('台帳_空欄'!$I$34=$A22,'台帳_空欄'!$A$34&amp;" ","")&amp;IF('台帳_空欄'!$I$35=$A22,'台帳_空欄'!$A$35&amp;" ","")&amp;IF('台帳_空欄'!$I$36=$A22,'台帳_空欄'!$A$36&amp;" ","")&amp;IF('台帳_空欄'!$I$37=$A22,'台帳_空欄'!$A$37&amp;" ","")&amp;IF('台帳_空欄'!$I$38=$A22,'台帳_空欄'!$A$38&amp;" ","")&amp;IF('台帳_空欄'!$I$39=$A22,'台帳_空欄'!$A$39&amp;" ","")&amp;IF('台帳_空欄'!$I$40=$A22,'台帳_空欄'!$A$40&amp;" ","")&amp;IF('台帳_空欄'!$I$41=$A22,'台帳_空欄'!$A$41&amp;" ","")&amp;IF('台帳_空欄'!$I$42=$A22,'台帳_空欄'!$A$42&amp;" ","")&amp;IF('台帳_空欄'!$I$43=$A22,'台帳_空欄'!$A$43&amp;" ","")&amp;IF('台帳_空欄'!$I$44=$A22,'台帳_空欄'!$A$44&amp;" ","")&amp;IF('台帳_空欄'!$I$45=$A22,'台帳_空欄'!$A$45&amp;" ","")&amp;IF('台帳_空欄'!$I$46=$A22,'台帳_空欄'!$A$46&amp;" ","")&amp;IF('台帳_空欄'!$I$47=$A22,'台帳_空欄'!$A$47&amp;" ","")&amp;IF('台帳_空欄'!$I$48=$A22,'台帳_空欄'!$A$48&amp;" ","")&amp;IF('台帳_空欄'!$I$49=$A22,'台帳_空欄'!$A$49&amp;" ","")&amp;IF('台帳_空欄'!$I$50=$A22,'台帳_空欄'!$A$50&amp;" ","")&amp;IF('台帳_空欄'!$I$51=$A22,'台帳_空欄'!$A$51&amp;" ","")&amp;IF('台帳_空欄'!$I$52=$A22,'台帳_空欄'!$A$52&amp;" ","")&amp;IF('台帳_空欄'!$I$53=$A22,'台帳_空欄'!$A$53&amp;" ","")&amp;IF('台帳_空欄'!$I$54=$A22,'台帳_空欄'!$A$54&amp;" ","")&amp;IF('台帳_空欄'!$I$55=$A22,'台帳_空欄'!$A$55&amp;" ",""))</x:f>
      </x:c>
      <x:c r="C22" s="40" t="str">
        <x:f>IF($A22="","",IF('台帳_空欄'!$F$6=$A22,'台帳_空欄'!$A$6&amp;" ","")&amp;IF('台帳_空欄'!$F$7=$A22,'台帳_空欄'!$A$7&amp;" ","")&amp;IF('台帳_空欄'!$F$8=$A22,'台帳_空欄'!$A$8&amp;" ","")&amp;IF('台帳_空欄'!$F$9=$A22,'台帳_空欄'!$A$9&amp;" ","")&amp;IF('台帳_空欄'!$F$10=$A22,'台帳_空欄'!$A$10&amp;" ","")&amp;IF('台帳_空欄'!$F$11=$A22,'台帳_空欄'!$A$11&amp;" ","")&amp;IF('台帳_空欄'!$F$12=$A22,'台帳_空欄'!$A$12&amp;" ","")&amp;IF('台帳_空欄'!$F$13=$A22,'台帳_空欄'!$A$13&amp;" ","")&amp;IF('台帳_空欄'!$F$14=$A22,'台帳_空欄'!$A$14&amp;" ","")&amp;IF('台帳_空欄'!$F$15=$A22,'台帳_空欄'!$A$15&amp;" ","")&amp;IF('台帳_空欄'!$F$16=$A22,'台帳_空欄'!$A$16&amp;" ","")&amp;IF('台帳_空欄'!$F$17=$A22,'台帳_空欄'!$A$17&amp;" ","")&amp;IF('台帳_空欄'!$F$18=$A22,'台帳_空欄'!$A$18&amp;" ","")&amp;IF('台帳_空欄'!$F$19=$A22,'台帳_空欄'!$A$19&amp;" ","")&amp;IF('台帳_空欄'!$F$20=$A22,'台帳_空欄'!$A$20&amp;" ","")&amp;IF('台帳_空欄'!$F$21=$A22,'台帳_空欄'!$A$21&amp;" ","")&amp;IF('台帳_空欄'!$F$22=$A22,'台帳_空欄'!$A$22&amp;" ","")&amp;IF('台帳_空欄'!$F$23=$A22,'台帳_空欄'!$A$23&amp;" ","")&amp;IF('台帳_空欄'!$F$24=$A22,'台帳_空欄'!$A$24&amp;" ","")&amp;IF('台帳_空欄'!$F$25=$A22,'台帳_空欄'!$A$25&amp;" ","")&amp;IF('台帳_空欄'!$F$26=$A22,'台帳_空欄'!$A$26&amp;" ","")&amp;IF('台帳_空欄'!$F$27=$A22,'台帳_空欄'!$A$27&amp;" ","")&amp;IF('台帳_空欄'!$F$28=$A22,'台帳_空欄'!$A$28&amp;" ","")&amp;IF('台帳_空欄'!$F$29=$A22,'台帳_空欄'!$A$29&amp;" ","")&amp;IF('台帳_空欄'!$F$30=$A22,'台帳_空欄'!$A$30&amp;" ","")&amp;IF('台帳_空欄'!$F$31=$A22,'台帳_空欄'!$A$31&amp;" ","")&amp;IF('台帳_空欄'!$F$32=$A22,'台帳_空欄'!$A$32&amp;" ","")&amp;IF('台帳_空欄'!$F$33=$A22,'台帳_空欄'!$A$33&amp;" ","")&amp;IF('台帳_空欄'!$F$34=$A22,'台帳_空欄'!$A$34&amp;" ","")&amp;IF('台帳_空欄'!$F$35=$A22,'台帳_空欄'!$A$35&amp;" ","")&amp;IF('台帳_空欄'!$F$36=$A22,'台帳_空欄'!$A$36&amp;" ","")&amp;IF('台帳_空欄'!$F$37=$A22,'台帳_空欄'!$A$37&amp;" ","")&amp;IF('台帳_空欄'!$F$38=$A22,'台帳_空欄'!$A$38&amp;" ","")&amp;IF('台帳_空欄'!$F$39=$A22,'台帳_空欄'!$A$39&amp;" ","")&amp;IF('台帳_空欄'!$F$40=$A22,'台帳_空欄'!$A$40&amp;" ","")&amp;IF('台帳_空欄'!$F$41=$A22,'台帳_空欄'!$A$41&amp;" ","")&amp;IF('台帳_空欄'!$F$42=$A22,'台帳_空欄'!$A$42&amp;" ","")&amp;IF('台帳_空欄'!$F$43=$A22,'台帳_空欄'!$A$43&amp;" ","")&amp;IF('台帳_空欄'!$F$44=$A22,'台帳_空欄'!$A$44&amp;" ","")&amp;IF('台帳_空欄'!$F$45=$A22,'台帳_空欄'!$A$45&amp;" ","")&amp;IF('台帳_空欄'!$F$46=$A22,'台帳_空欄'!$A$46&amp;" ","")&amp;IF('台帳_空欄'!$F$47=$A22,'台帳_空欄'!$A$47&amp;" ","")&amp;IF('台帳_空欄'!$F$48=$A22,'台帳_空欄'!$A$48&amp;" ","")&amp;IF('台帳_空欄'!$F$49=$A22,'台帳_空欄'!$A$49&amp;" ","")&amp;IF('台帳_空欄'!$F$50=$A22,'台帳_空欄'!$A$50&amp;" ","")&amp;IF('台帳_空欄'!$F$51=$A22,'台帳_空欄'!$A$51&amp;" ","")&amp;IF('台帳_空欄'!$F$52=$A22,'台帳_空欄'!$A$52&amp;" ","")&amp;IF('台帳_空欄'!$F$53=$A22,'台帳_空欄'!$A$53&amp;" ","")&amp;IF('台帳_空欄'!$F$54=$A22,'台帳_空欄'!$A$54&amp;" ","")&amp;IF('台帳_空欄'!$F$55=$A22,'台帳_空欄'!$A$55&amp;" ",""))</x:f>
      </x:c>
      <x:c r="D22" s="40" t="str">
        <x:f>IF($A22="","",IF('台帳_空欄'!$W$6=$A22,'台帳_空欄'!$A$6&amp;" ","")&amp;IF('台帳_空欄'!$W$7=$A22,'台帳_空欄'!$A$7&amp;" ","")&amp;IF('台帳_空欄'!$W$8=$A22,'台帳_空欄'!$A$8&amp;" ","")&amp;IF('台帳_空欄'!$W$9=$A22,'台帳_空欄'!$A$9&amp;" ","")&amp;IF('台帳_空欄'!$W$10=$A22,'台帳_空欄'!$A$10&amp;" ","")&amp;IF('台帳_空欄'!$W$11=$A22,'台帳_空欄'!$A$11&amp;" ","")&amp;IF('台帳_空欄'!$W$12=$A22,'台帳_空欄'!$A$12&amp;" ","")&amp;IF('台帳_空欄'!$W$13=$A22,'台帳_空欄'!$A$13&amp;" ","")&amp;IF('台帳_空欄'!$W$14=$A22,'台帳_空欄'!$A$14&amp;" ","")&amp;IF('台帳_空欄'!$W$15=$A22,'台帳_空欄'!$A$15&amp;" ","")&amp;IF('台帳_空欄'!$W$16=$A22,'台帳_空欄'!$A$16&amp;" ","")&amp;IF('台帳_空欄'!$W$17=$A22,'台帳_空欄'!$A$17&amp;" ","")&amp;IF('台帳_空欄'!$W$18=$A22,'台帳_空欄'!$A$18&amp;" ","")&amp;IF('台帳_空欄'!$W$19=$A22,'台帳_空欄'!$A$19&amp;" ","")&amp;IF('台帳_空欄'!$W$20=$A22,'台帳_空欄'!$A$20&amp;" ","")&amp;IF('台帳_空欄'!$W$21=$A22,'台帳_空欄'!$A$21&amp;" ","")&amp;IF('台帳_空欄'!$W$22=$A22,'台帳_空欄'!$A$22&amp;" ","")&amp;IF('台帳_空欄'!$W$23=$A22,'台帳_空欄'!$A$23&amp;" ","")&amp;IF('台帳_空欄'!$W$24=$A22,'台帳_空欄'!$A$24&amp;" ","")&amp;IF('台帳_空欄'!$W$25=$A22,'台帳_空欄'!$A$25&amp;" ","")&amp;IF('台帳_空欄'!$W$26=$A22,'台帳_空欄'!$A$26&amp;" ","")&amp;IF('台帳_空欄'!$W$27=$A22,'台帳_空欄'!$A$27&amp;" ","")&amp;IF('台帳_空欄'!$W$28=$A22,'台帳_空欄'!$A$28&amp;" ","")&amp;IF('台帳_空欄'!$W$29=$A22,'台帳_空欄'!$A$29&amp;" ","")&amp;IF('台帳_空欄'!$W$30=$A22,'台帳_空欄'!$A$30&amp;" ","")&amp;IF('台帳_空欄'!$W$31=$A22,'台帳_空欄'!$A$31&amp;" ","")&amp;IF('台帳_空欄'!$W$32=$A22,'台帳_空欄'!$A$32&amp;" ","")&amp;IF('台帳_空欄'!$W$33=$A22,'台帳_空欄'!$A$33&amp;" ","")&amp;IF('台帳_空欄'!$W$34=$A22,'台帳_空欄'!$A$34&amp;" ","")&amp;IF('台帳_空欄'!$W$35=$A22,'台帳_空欄'!$A$35&amp;" ","")&amp;IF('台帳_空欄'!$W$36=$A22,'台帳_空欄'!$A$36&amp;" ","")&amp;IF('台帳_空欄'!$W$37=$A22,'台帳_空欄'!$A$37&amp;" ","")&amp;IF('台帳_空欄'!$W$38=$A22,'台帳_空欄'!$A$38&amp;" ","")&amp;IF('台帳_空欄'!$W$39=$A22,'台帳_空欄'!$A$39&amp;" ","")&amp;IF('台帳_空欄'!$W$40=$A22,'台帳_空欄'!$A$40&amp;" ","")&amp;IF('台帳_空欄'!$W$41=$A22,'台帳_空欄'!$A$41&amp;" ","")&amp;IF('台帳_空欄'!$W$42=$A22,'台帳_空欄'!$A$42&amp;" ","")&amp;IF('台帳_空欄'!$W$43=$A22,'台帳_空欄'!$A$43&amp;" ","")&amp;IF('台帳_空欄'!$W$44=$A22,'台帳_空欄'!$A$44&amp;" ","")&amp;IF('台帳_空欄'!$W$45=$A22,'台帳_空欄'!$A$45&amp;" ","")&amp;IF('台帳_空欄'!$W$46=$A22,'台帳_空欄'!$A$46&amp;" ","")&amp;IF('台帳_空欄'!$W$47=$A22,'台帳_空欄'!$A$47&amp;" ","")&amp;IF('台帳_空欄'!$W$48=$A22,'台帳_空欄'!$A$48&amp;" ","")&amp;IF('台帳_空欄'!$W$49=$A22,'台帳_空欄'!$A$49&amp;" ","")&amp;IF('台帳_空欄'!$W$50=$A22,'台帳_空欄'!$A$50&amp;" ","")&amp;IF('台帳_空欄'!$W$51=$A22,'台帳_空欄'!$A$51&amp;" ","")&amp;IF('台帳_空欄'!$W$52=$A22,'台帳_空欄'!$A$52&amp;" ","")&amp;IF('台帳_空欄'!$W$53=$A22,'台帳_空欄'!$A$53&amp;" ","")&amp;IF('台帳_空欄'!$W$54=$A22,'台帳_空欄'!$A$54&amp;" ","")&amp;IF('台帳_空欄'!$W$55=$A22,'台帳_空欄'!$A$55&amp;" ",""))</x:f>
      </x:c>
      <x:c r="E22" s="40" t="str">
        <x:f>IF(A22="","",IF(OR(B22&lt;&gt;"",C22&lt;&gt;"",D22&lt;&gt;""),"台帳で完了状態・担当を確認",""))</x:f>
      </x:c>
    </x:row>
    <x:row r="23" ht="37" customHeight="1">
      <x:c r="A23" s="60" t="n">
        <x:f>IF(MONTH(DATE(YEAR($B$3),MONTH($B$3),18))=MONTH($B$3),DATE(YEAR($B$3),MONTH($B$3),18),"")</x:f>
        <x:v>46283</x:v>
      </x:c>
      <x:c r="B23" s="40" t="str">
        <x:f>IF($A23="","",IF('台帳_空欄'!$I$6=$A23,'台帳_空欄'!$A$6&amp;" ","")&amp;IF('台帳_空欄'!$I$7=$A23,'台帳_空欄'!$A$7&amp;" ","")&amp;IF('台帳_空欄'!$I$8=$A23,'台帳_空欄'!$A$8&amp;" ","")&amp;IF('台帳_空欄'!$I$9=$A23,'台帳_空欄'!$A$9&amp;" ","")&amp;IF('台帳_空欄'!$I$10=$A23,'台帳_空欄'!$A$10&amp;" ","")&amp;IF('台帳_空欄'!$I$11=$A23,'台帳_空欄'!$A$11&amp;" ","")&amp;IF('台帳_空欄'!$I$12=$A23,'台帳_空欄'!$A$12&amp;" ","")&amp;IF('台帳_空欄'!$I$13=$A23,'台帳_空欄'!$A$13&amp;" ","")&amp;IF('台帳_空欄'!$I$14=$A23,'台帳_空欄'!$A$14&amp;" ","")&amp;IF('台帳_空欄'!$I$15=$A23,'台帳_空欄'!$A$15&amp;" ","")&amp;IF('台帳_空欄'!$I$16=$A23,'台帳_空欄'!$A$16&amp;" ","")&amp;IF('台帳_空欄'!$I$17=$A23,'台帳_空欄'!$A$17&amp;" ","")&amp;IF('台帳_空欄'!$I$18=$A23,'台帳_空欄'!$A$18&amp;" ","")&amp;IF('台帳_空欄'!$I$19=$A23,'台帳_空欄'!$A$19&amp;" ","")&amp;IF('台帳_空欄'!$I$20=$A23,'台帳_空欄'!$A$20&amp;" ","")&amp;IF('台帳_空欄'!$I$21=$A23,'台帳_空欄'!$A$21&amp;" ","")&amp;IF('台帳_空欄'!$I$22=$A23,'台帳_空欄'!$A$22&amp;" ","")&amp;IF('台帳_空欄'!$I$23=$A23,'台帳_空欄'!$A$23&amp;" ","")&amp;IF('台帳_空欄'!$I$24=$A23,'台帳_空欄'!$A$24&amp;" ","")&amp;IF('台帳_空欄'!$I$25=$A23,'台帳_空欄'!$A$25&amp;" ","")&amp;IF('台帳_空欄'!$I$26=$A23,'台帳_空欄'!$A$26&amp;" ","")&amp;IF('台帳_空欄'!$I$27=$A23,'台帳_空欄'!$A$27&amp;" ","")&amp;IF('台帳_空欄'!$I$28=$A23,'台帳_空欄'!$A$28&amp;" ","")&amp;IF('台帳_空欄'!$I$29=$A23,'台帳_空欄'!$A$29&amp;" ","")&amp;IF('台帳_空欄'!$I$30=$A23,'台帳_空欄'!$A$30&amp;" ","")&amp;IF('台帳_空欄'!$I$31=$A23,'台帳_空欄'!$A$31&amp;" ","")&amp;IF('台帳_空欄'!$I$32=$A23,'台帳_空欄'!$A$32&amp;" ","")&amp;IF('台帳_空欄'!$I$33=$A23,'台帳_空欄'!$A$33&amp;" ","")&amp;IF('台帳_空欄'!$I$34=$A23,'台帳_空欄'!$A$34&amp;" ","")&amp;IF('台帳_空欄'!$I$35=$A23,'台帳_空欄'!$A$35&amp;" ","")&amp;IF('台帳_空欄'!$I$36=$A23,'台帳_空欄'!$A$36&amp;" ","")&amp;IF('台帳_空欄'!$I$37=$A23,'台帳_空欄'!$A$37&amp;" ","")&amp;IF('台帳_空欄'!$I$38=$A23,'台帳_空欄'!$A$38&amp;" ","")&amp;IF('台帳_空欄'!$I$39=$A23,'台帳_空欄'!$A$39&amp;" ","")&amp;IF('台帳_空欄'!$I$40=$A23,'台帳_空欄'!$A$40&amp;" ","")&amp;IF('台帳_空欄'!$I$41=$A23,'台帳_空欄'!$A$41&amp;" ","")&amp;IF('台帳_空欄'!$I$42=$A23,'台帳_空欄'!$A$42&amp;" ","")&amp;IF('台帳_空欄'!$I$43=$A23,'台帳_空欄'!$A$43&amp;" ","")&amp;IF('台帳_空欄'!$I$44=$A23,'台帳_空欄'!$A$44&amp;" ","")&amp;IF('台帳_空欄'!$I$45=$A23,'台帳_空欄'!$A$45&amp;" ","")&amp;IF('台帳_空欄'!$I$46=$A23,'台帳_空欄'!$A$46&amp;" ","")&amp;IF('台帳_空欄'!$I$47=$A23,'台帳_空欄'!$A$47&amp;" ","")&amp;IF('台帳_空欄'!$I$48=$A23,'台帳_空欄'!$A$48&amp;" ","")&amp;IF('台帳_空欄'!$I$49=$A23,'台帳_空欄'!$A$49&amp;" ","")&amp;IF('台帳_空欄'!$I$50=$A23,'台帳_空欄'!$A$50&amp;" ","")&amp;IF('台帳_空欄'!$I$51=$A23,'台帳_空欄'!$A$51&amp;" ","")&amp;IF('台帳_空欄'!$I$52=$A23,'台帳_空欄'!$A$52&amp;" ","")&amp;IF('台帳_空欄'!$I$53=$A23,'台帳_空欄'!$A$53&amp;" ","")&amp;IF('台帳_空欄'!$I$54=$A23,'台帳_空欄'!$A$54&amp;" ","")&amp;IF('台帳_空欄'!$I$55=$A23,'台帳_空欄'!$A$55&amp;" ",""))</x:f>
      </x:c>
      <x:c r="C23" s="40" t="str">
        <x:f>IF($A23="","",IF('台帳_空欄'!$F$6=$A23,'台帳_空欄'!$A$6&amp;" ","")&amp;IF('台帳_空欄'!$F$7=$A23,'台帳_空欄'!$A$7&amp;" ","")&amp;IF('台帳_空欄'!$F$8=$A23,'台帳_空欄'!$A$8&amp;" ","")&amp;IF('台帳_空欄'!$F$9=$A23,'台帳_空欄'!$A$9&amp;" ","")&amp;IF('台帳_空欄'!$F$10=$A23,'台帳_空欄'!$A$10&amp;" ","")&amp;IF('台帳_空欄'!$F$11=$A23,'台帳_空欄'!$A$11&amp;" ","")&amp;IF('台帳_空欄'!$F$12=$A23,'台帳_空欄'!$A$12&amp;" ","")&amp;IF('台帳_空欄'!$F$13=$A23,'台帳_空欄'!$A$13&amp;" ","")&amp;IF('台帳_空欄'!$F$14=$A23,'台帳_空欄'!$A$14&amp;" ","")&amp;IF('台帳_空欄'!$F$15=$A23,'台帳_空欄'!$A$15&amp;" ","")&amp;IF('台帳_空欄'!$F$16=$A23,'台帳_空欄'!$A$16&amp;" ","")&amp;IF('台帳_空欄'!$F$17=$A23,'台帳_空欄'!$A$17&amp;" ","")&amp;IF('台帳_空欄'!$F$18=$A23,'台帳_空欄'!$A$18&amp;" ","")&amp;IF('台帳_空欄'!$F$19=$A23,'台帳_空欄'!$A$19&amp;" ","")&amp;IF('台帳_空欄'!$F$20=$A23,'台帳_空欄'!$A$20&amp;" ","")&amp;IF('台帳_空欄'!$F$21=$A23,'台帳_空欄'!$A$21&amp;" ","")&amp;IF('台帳_空欄'!$F$22=$A23,'台帳_空欄'!$A$22&amp;" ","")&amp;IF('台帳_空欄'!$F$23=$A23,'台帳_空欄'!$A$23&amp;" ","")&amp;IF('台帳_空欄'!$F$24=$A23,'台帳_空欄'!$A$24&amp;" ","")&amp;IF('台帳_空欄'!$F$25=$A23,'台帳_空欄'!$A$25&amp;" ","")&amp;IF('台帳_空欄'!$F$26=$A23,'台帳_空欄'!$A$26&amp;" ","")&amp;IF('台帳_空欄'!$F$27=$A23,'台帳_空欄'!$A$27&amp;" ","")&amp;IF('台帳_空欄'!$F$28=$A23,'台帳_空欄'!$A$28&amp;" ","")&amp;IF('台帳_空欄'!$F$29=$A23,'台帳_空欄'!$A$29&amp;" ","")&amp;IF('台帳_空欄'!$F$30=$A23,'台帳_空欄'!$A$30&amp;" ","")&amp;IF('台帳_空欄'!$F$31=$A23,'台帳_空欄'!$A$31&amp;" ","")&amp;IF('台帳_空欄'!$F$32=$A23,'台帳_空欄'!$A$32&amp;" ","")&amp;IF('台帳_空欄'!$F$33=$A23,'台帳_空欄'!$A$33&amp;" ","")&amp;IF('台帳_空欄'!$F$34=$A23,'台帳_空欄'!$A$34&amp;" ","")&amp;IF('台帳_空欄'!$F$35=$A23,'台帳_空欄'!$A$35&amp;" ","")&amp;IF('台帳_空欄'!$F$36=$A23,'台帳_空欄'!$A$36&amp;" ","")&amp;IF('台帳_空欄'!$F$37=$A23,'台帳_空欄'!$A$37&amp;" ","")&amp;IF('台帳_空欄'!$F$38=$A23,'台帳_空欄'!$A$38&amp;" ","")&amp;IF('台帳_空欄'!$F$39=$A23,'台帳_空欄'!$A$39&amp;" ","")&amp;IF('台帳_空欄'!$F$40=$A23,'台帳_空欄'!$A$40&amp;" ","")&amp;IF('台帳_空欄'!$F$41=$A23,'台帳_空欄'!$A$41&amp;" ","")&amp;IF('台帳_空欄'!$F$42=$A23,'台帳_空欄'!$A$42&amp;" ","")&amp;IF('台帳_空欄'!$F$43=$A23,'台帳_空欄'!$A$43&amp;" ","")&amp;IF('台帳_空欄'!$F$44=$A23,'台帳_空欄'!$A$44&amp;" ","")&amp;IF('台帳_空欄'!$F$45=$A23,'台帳_空欄'!$A$45&amp;" ","")&amp;IF('台帳_空欄'!$F$46=$A23,'台帳_空欄'!$A$46&amp;" ","")&amp;IF('台帳_空欄'!$F$47=$A23,'台帳_空欄'!$A$47&amp;" ","")&amp;IF('台帳_空欄'!$F$48=$A23,'台帳_空欄'!$A$48&amp;" ","")&amp;IF('台帳_空欄'!$F$49=$A23,'台帳_空欄'!$A$49&amp;" ","")&amp;IF('台帳_空欄'!$F$50=$A23,'台帳_空欄'!$A$50&amp;" ","")&amp;IF('台帳_空欄'!$F$51=$A23,'台帳_空欄'!$A$51&amp;" ","")&amp;IF('台帳_空欄'!$F$52=$A23,'台帳_空欄'!$A$52&amp;" ","")&amp;IF('台帳_空欄'!$F$53=$A23,'台帳_空欄'!$A$53&amp;" ","")&amp;IF('台帳_空欄'!$F$54=$A23,'台帳_空欄'!$A$54&amp;" ","")&amp;IF('台帳_空欄'!$F$55=$A23,'台帳_空欄'!$A$55&amp;" ",""))</x:f>
      </x:c>
      <x:c r="D23" s="40" t="str">
        <x:f>IF($A23="","",IF('台帳_空欄'!$W$6=$A23,'台帳_空欄'!$A$6&amp;" ","")&amp;IF('台帳_空欄'!$W$7=$A23,'台帳_空欄'!$A$7&amp;" ","")&amp;IF('台帳_空欄'!$W$8=$A23,'台帳_空欄'!$A$8&amp;" ","")&amp;IF('台帳_空欄'!$W$9=$A23,'台帳_空欄'!$A$9&amp;" ","")&amp;IF('台帳_空欄'!$W$10=$A23,'台帳_空欄'!$A$10&amp;" ","")&amp;IF('台帳_空欄'!$W$11=$A23,'台帳_空欄'!$A$11&amp;" ","")&amp;IF('台帳_空欄'!$W$12=$A23,'台帳_空欄'!$A$12&amp;" ","")&amp;IF('台帳_空欄'!$W$13=$A23,'台帳_空欄'!$A$13&amp;" ","")&amp;IF('台帳_空欄'!$W$14=$A23,'台帳_空欄'!$A$14&amp;" ","")&amp;IF('台帳_空欄'!$W$15=$A23,'台帳_空欄'!$A$15&amp;" ","")&amp;IF('台帳_空欄'!$W$16=$A23,'台帳_空欄'!$A$16&amp;" ","")&amp;IF('台帳_空欄'!$W$17=$A23,'台帳_空欄'!$A$17&amp;" ","")&amp;IF('台帳_空欄'!$W$18=$A23,'台帳_空欄'!$A$18&amp;" ","")&amp;IF('台帳_空欄'!$W$19=$A23,'台帳_空欄'!$A$19&amp;" ","")&amp;IF('台帳_空欄'!$W$20=$A23,'台帳_空欄'!$A$20&amp;" ","")&amp;IF('台帳_空欄'!$W$21=$A23,'台帳_空欄'!$A$21&amp;" ","")&amp;IF('台帳_空欄'!$W$22=$A23,'台帳_空欄'!$A$22&amp;" ","")&amp;IF('台帳_空欄'!$W$23=$A23,'台帳_空欄'!$A$23&amp;" ","")&amp;IF('台帳_空欄'!$W$24=$A23,'台帳_空欄'!$A$24&amp;" ","")&amp;IF('台帳_空欄'!$W$25=$A23,'台帳_空欄'!$A$25&amp;" ","")&amp;IF('台帳_空欄'!$W$26=$A23,'台帳_空欄'!$A$26&amp;" ","")&amp;IF('台帳_空欄'!$W$27=$A23,'台帳_空欄'!$A$27&amp;" ","")&amp;IF('台帳_空欄'!$W$28=$A23,'台帳_空欄'!$A$28&amp;" ","")&amp;IF('台帳_空欄'!$W$29=$A23,'台帳_空欄'!$A$29&amp;" ","")&amp;IF('台帳_空欄'!$W$30=$A23,'台帳_空欄'!$A$30&amp;" ","")&amp;IF('台帳_空欄'!$W$31=$A23,'台帳_空欄'!$A$31&amp;" ","")&amp;IF('台帳_空欄'!$W$32=$A23,'台帳_空欄'!$A$32&amp;" ","")&amp;IF('台帳_空欄'!$W$33=$A23,'台帳_空欄'!$A$33&amp;" ","")&amp;IF('台帳_空欄'!$W$34=$A23,'台帳_空欄'!$A$34&amp;" ","")&amp;IF('台帳_空欄'!$W$35=$A23,'台帳_空欄'!$A$35&amp;" ","")&amp;IF('台帳_空欄'!$W$36=$A23,'台帳_空欄'!$A$36&amp;" ","")&amp;IF('台帳_空欄'!$W$37=$A23,'台帳_空欄'!$A$37&amp;" ","")&amp;IF('台帳_空欄'!$W$38=$A23,'台帳_空欄'!$A$38&amp;" ","")&amp;IF('台帳_空欄'!$W$39=$A23,'台帳_空欄'!$A$39&amp;" ","")&amp;IF('台帳_空欄'!$W$40=$A23,'台帳_空欄'!$A$40&amp;" ","")&amp;IF('台帳_空欄'!$W$41=$A23,'台帳_空欄'!$A$41&amp;" ","")&amp;IF('台帳_空欄'!$W$42=$A23,'台帳_空欄'!$A$42&amp;" ","")&amp;IF('台帳_空欄'!$W$43=$A23,'台帳_空欄'!$A$43&amp;" ","")&amp;IF('台帳_空欄'!$W$44=$A23,'台帳_空欄'!$A$44&amp;" ","")&amp;IF('台帳_空欄'!$W$45=$A23,'台帳_空欄'!$A$45&amp;" ","")&amp;IF('台帳_空欄'!$W$46=$A23,'台帳_空欄'!$A$46&amp;" ","")&amp;IF('台帳_空欄'!$W$47=$A23,'台帳_空欄'!$A$47&amp;" ","")&amp;IF('台帳_空欄'!$W$48=$A23,'台帳_空欄'!$A$48&amp;" ","")&amp;IF('台帳_空欄'!$W$49=$A23,'台帳_空欄'!$A$49&amp;" ","")&amp;IF('台帳_空欄'!$W$50=$A23,'台帳_空欄'!$A$50&amp;" ","")&amp;IF('台帳_空欄'!$W$51=$A23,'台帳_空欄'!$A$51&amp;" ","")&amp;IF('台帳_空欄'!$W$52=$A23,'台帳_空欄'!$A$52&amp;" ","")&amp;IF('台帳_空欄'!$W$53=$A23,'台帳_空欄'!$A$53&amp;" ","")&amp;IF('台帳_空欄'!$W$54=$A23,'台帳_空欄'!$A$54&amp;" ","")&amp;IF('台帳_空欄'!$W$55=$A23,'台帳_空欄'!$A$55&amp;" ",""))</x:f>
      </x:c>
      <x:c r="E23" s="40" t="str">
        <x:f>IF(A23="","",IF(OR(B23&lt;&gt;"",C23&lt;&gt;"",D23&lt;&gt;""),"台帳で完了状態・担当を確認",""))</x:f>
      </x:c>
    </x:row>
    <x:row r="24" ht="37" customHeight="1">
      <x:c r="A24" s="60" t="n">
        <x:f>IF(MONTH(DATE(YEAR($B$3),MONTH($B$3),19))=MONTH($B$3),DATE(YEAR($B$3),MONTH($B$3),19),"")</x:f>
        <x:v>46284</x:v>
      </x:c>
      <x:c r="B24" s="40" t="str">
        <x:f>IF($A24="","",IF('台帳_空欄'!$I$6=$A24,'台帳_空欄'!$A$6&amp;" ","")&amp;IF('台帳_空欄'!$I$7=$A24,'台帳_空欄'!$A$7&amp;" ","")&amp;IF('台帳_空欄'!$I$8=$A24,'台帳_空欄'!$A$8&amp;" ","")&amp;IF('台帳_空欄'!$I$9=$A24,'台帳_空欄'!$A$9&amp;" ","")&amp;IF('台帳_空欄'!$I$10=$A24,'台帳_空欄'!$A$10&amp;" ","")&amp;IF('台帳_空欄'!$I$11=$A24,'台帳_空欄'!$A$11&amp;" ","")&amp;IF('台帳_空欄'!$I$12=$A24,'台帳_空欄'!$A$12&amp;" ","")&amp;IF('台帳_空欄'!$I$13=$A24,'台帳_空欄'!$A$13&amp;" ","")&amp;IF('台帳_空欄'!$I$14=$A24,'台帳_空欄'!$A$14&amp;" ","")&amp;IF('台帳_空欄'!$I$15=$A24,'台帳_空欄'!$A$15&amp;" ","")&amp;IF('台帳_空欄'!$I$16=$A24,'台帳_空欄'!$A$16&amp;" ","")&amp;IF('台帳_空欄'!$I$17=$A24,'台帳_空欄'!$A$17&amp;" ","")&amp;IF('台帳_空欄'!$I$18=$A24,'台帳_空欄'!$A$18&amp;" ","")&amp;IF('台帳_空欄'!$I$19=$A24,'台帳_空欄'!$A$19&amp;" ","")&amp;IF('台帳_空欄'!$I$20=$A24,'台帳_空欄'!$A$20&amp;" ","")&amp;IF('台帳_空欄'!$I$21=$A24,'台帳_空欄'!$A$21&amp;" ","")&amp;IF('台帳_空欄'!$I$22=$A24,'台帳_空欄'!$A$22&amp;" ","")&amp;IF('台帳_空欄'!$I$23=$A24,'台帳_空欄'!$A$23&amp;" ","")&amp;IF('台帳_空欄'!$I$24=$A24,'台帳_空欄'!$A$24&amp;" ","")&amp;IF('台帳_空欄'!$I$25=$A24,'台帳_空欄'!$A$25&amp;" ","")&amp;IF('台帳_空欄'!$I$26=$A24,'台帳_空欄'!$A$26&amp;" ","")&amp;IF('台帳_空欄'!$I$27=$A24,'台帳_空欄'!$A$27&amp;" ","")&amp;IF('台帳_空欄'!$I$28=$A24,'台帳_空欄'!$A$28&amp;" ","")&amp;IF('台帳_空欄'!$I$29=$A24,'台帳_空欄'!$A$29&amp;" ","")&amp;IF('台帳_空欄'!$I$30=$A24,'台帳_空欄'!$A$30&amp;" ","")&amp;IF('台帳_空欄'!$I$31=$A24,'台帳_空欄'!$A$31&amp;" ","")&amp;IF('台帳_空欄'!$I$32=$A24,'台帳_空欄'!$A$32&amp;" ","")&amp;IF('台帳_空欄'!$I$33=$A24,'台帳_空欄'!$A$33&amp;" ","")&amp;IF('台帳_空欄'!$I$34=$A24,'台帳_空欄'!$A$34&amp;" ","")&amp;IF('台帳_空欄'!$I$35=$A24,'台帳_空欄'!$A$35&amp;" ","")&amp;IF('台帳_空欄'!$I$36=$A24,'台帳_空欄'!$A$36&amp;" ","")&amp;IF('台帳_空欄'!$I$37=$A24,'台帳_空欄'!$A$37&amp;" ","")&amp;IF('台帳_空欄'!$I$38=$A24,'台帳_空欄'!$A$38&amp;" ","")&amp;IF('台帳_空欄'!$I$39=$A24,'台帳_空欄'!$A$39&amp;" ","")&amp;IF('台帳_空欄'!$I$40=$A24,'台帳_空欄'!$A$40&amp;" ","")&amp;IF('台帳_空欄'!$I$41=$A24,'台帳_空欄'!$A$41&amp;" ","")&amp;IF('台帳_空欄'!$I$42=$A24,'台帳_空欄'!$A$42&amp;" ","")&amp;IF('台帳_空欄'!$I$43=$A24,'台帳_空欄'!$A$43&amp;" ","")&amp;IF('台帳_空欄'!$I$44=$A24,'台帳_空欄'!$A$44&amp;" ","")&amp;IF('台帳_空欄'!$I$45=$A24,'台帳_空欄'!$A$45&amp;" ","")&amp;IF('台帳_空欄'!$I$46=$A24,'台帳_空欄'!$A$46&amp;" ","")&amp;IF('台帳_空欄'!$I$47=$A24,'台帳_空欄'!$A$47&amp;" ","")&amp;IF('台帳_空欄'!$I$48=$A24,'台帳_空欄'!$A$48&amp;" ","")&amp;IF('台帳_空欄'!$I$49=$A24,'台帳_空欄'!$A$49&amp;" ","")&amp;IF('台帳_空欄'!$I$50=$A24,'台帳_空欄'!$A$50&amp;" ","")&amp;IF('台帳_空欄'!$I$51=$A24,'台帳_空欄'!$A$51&amp;" ","")&amp;IF('台帳_空欄'!$I$52=$A24,'台帳_空欄'!$A$52&amp;" ","")&amp;IF('台帳_空欄'!$I$53=$A24,'台帳_空欄'!$A$53&amp;" ","")&amp;IF('台帳_空欄'!$I$54=$A24,'台帳_空欄'!$A$54&amp;" ","")&amp;IF('台帳_空欄'!$I$55=$A24,'台帳_空欄'!$A$55&amp;" ",""))</x:f>
      </x:c>
      <x:c r="C24" s="40" t="str">
        <x:f>IF($A24="","",IF('台帳_空欄'!$F$6=$A24,'台帳_空欄'!$A$6&amp;" ","")&amp;IF('台帳_空欄'!$F$7=$A24,'台帳_空欄'!$A$7&amp;" ","")&amp;IF('台帳_空欄'!$F$8=$A24,'台帳_空欄'!$A$8&amp;" ","")&amp;IF('台帳_空欄'!$F$9=$A24,'台帳_空欄'!$A$9&amp;" ","")&amp;IF('台帳_空欄'!$F$10=$A24,'台帳_空欄'!$A$10&amp;" ","")&amp;IF('台帳_空欄'!$F$11=$A24,'台帳_空欄'!$A$11&amp;" ","")&amp;IF('台帳_空欄'!$F$12=$A24,'台帳_空欄'!$A$12&amp;" ","")&amp;IF('台帳_空欄'!$F$13=$A24,'台帳_空欄'!$A$13&amp;" ","")&amp;IF('台帳_空欄'!$F$14=$A24,'台帳_空欄'!$A$14&amp;" ","")&amp;IF('台帳_空欄'!$F$15=$A24,'台帳_空欄'!$A$15&amp;" ","")&amp;IF('台帳_空欄'!$F$16=$A24,'台帳_空欄'!$A$16&amp;" ","")&amp;IF('台帳_空欄'!$F$17=$A24,'台帳_空欄'!$A$17&amp;" ","")&amp;IF('台帳_空欄'!$F$18=$A24,'台帳_空欄'!$A$18&amp;" ","")&amp;IF('台帳_空欄'!$F$19=$A24,'台帳_空欄'!$A$19&amp;" ","")&amp;IF('台帳_空欄'!$F$20=$A24,'台帳_空欄'!$A$20&amp;" ","")&amp;IF('台帳_空欄'!$F$21=$A24,'台帳_空欄'!$A$21&amp;" ","")&amp;IF('台帳_空欄'!$F$22=$A24,'台帳_空欄'!$A$22&amp;" ","")&amp;IF('台帳_空欄'!$F$23=$A24,'台帳_空欄'!$A$23&amp;" ","")&amp;IF('台帳_空欄'!$F$24=$A24,'台帳_空欄'!$A$24&amp;" ","")&amp;IF('台帳_空欄'!$F$25=$A24,'台帳_空欄'!$A$25&amp;" ","")&amp;IF('台帳_空欄'!$F$26=$A24,'台帳_空欄'!$A$26&amp;" ","")&amp;IF('台帳_空欄'!$F$27=$A24,'台帳_空欄'!$A$27&amp;" ","")&amp;IF('台帳_空欄'!$F$28=$A24,'台帳_空欄'!$A$28&amp;" ","")&amp;IF('台帳_空欄'!$F$29=$A24,'台帳_空欄'!$A$29&amp;" ","")&amp;IF('台帳_空欄'!$F$30=$A24,'台帳_空欄'!$A$30&amp;" ","")&amp;IF('台帳_空欄'!$F$31=$A24,'台帳_空欄'!$A$31&amp;" ","")&amp;IF('台帳_空欄'!$F$32=$A24,'台帳_空欄'!$A$32&amp;" ","")&amp;IF('台帳_空欄'!$F$33=$A24,'台帳_空欄'!$A$33&amp;" ","")&amp;IF('台帳_空欄'!$F$34=$A24,'台帳_空欄'!$A$34&amp;" ","")&amp;IF('台帳_空欄'!$F$35=$A24,'台帳_空欄'!$A$35&amp;" ","")&amp;IF('台帳_空欄'!$F$36=$A24,'台帳_空欄'!$A$36&amp;" ","")&amp;IF('台帳_空欄'!$F$37=$A24,'台帳_空欄'!$A$37&amp;" ","")&amp;IF('台帳_空欄'!$F$38=$A24,'台帳_空欄'!$A$38&amp;" ","")&amp;IF('台帳_空欄'!$F$39=$A24,'台帳_空欄'!$A$39&amp;" ","")&amp;IF('台帳_空欄'!$F$40=$A24,'台帳_空欄'!$A$40&amp;" ","")&amp;IF('台帳_空欄'!$F$41=$A24,'台帳_空欄'!$A$41&amp;" ","")&amp;IF('台帳_空欄'!$F$42=$A24,'台帳_空欄'!$A$42&amp;" ","")&amp;IF('台帳_空欄'!$F$43=$A24,'台帳_空欄'!$A$43&amp;" ","")&amp;IF('台帳_空欄'!$F$44=$A24,'台帳_空欄'!$A$44&amp;" ","")&amp;IF('台帳_空欄'!$F$45=$A24,'台帳_空欄'!$A$45&amp;" ","")&amp;IF('台帳_空欄'!$F$46=$A24,'台帳_空欄'!$A$46&amp;" ","")&amp;IF('台帳_空欄'!$F$47=$A24,'台帳_空欄'!$A$47&amp;" ","")&amp;IF('台帳_空欄'!$F$48=$A24,'台帳_空欄'!$A$48&amp;" ","")&amp;IF('台帳_空欄'!$F$49=$A24,'台帳_空欄'!$A$49&amp;" ","")&amp;IF('台帳_空欄'!$F$50=$A24,'台帳_空欄'!$A$50&amp;" ","")&amp;IF('台帳_空欄'!$F$51=$A24,'台帳_空欄'!$A$51&amp;" ","")&amp;IF('台帳_空欄'!$F$52=$A24,'台帳_空欄'!$A$52&amp;" ","")&amp;IF('台帳_空欄'!$F$53=$A24,'台帳_空欄'!$A$53&amp;" ","")&amp;IF('台帳_空欄'!$F$54=$A24,'台帳_空欄'!$A$54&amp;" ","")&amp;IF('台帳_空欄'!$F$55=$A24,'台帳_空欄'!$A$55&amp;" ",""))</x:f>
      </x:c>
      <x:c r="D24" s="40" t="str">
        <x:f>IF($A24="","",IF('台帳_空欄'!$W$6=$A24,'台帳_空欄'!$A$6&amp;" ","")&amp;IF('台帳_空欄'!$W$7=$A24,'台帳_空欄'!$A$7&amp;" ","")&amp;IF('台帳_空欄'!$W$8=$A24,'台帳_空欄'!$A$8&amp;" ","")&amp;IF('台帳_空欄'!$W$9=$A24,'台帳_空欄'!$A$9&amp;" ","")&amp;IF('台帳_空欄'!$W$10=$A24,'台帳_空欄'!$A$10&amp;" ","")&amp;IF('台帳_空欄'!$W$11=$A24,'台帳_空欄'!$A$11&amp;" ","")&amp;IF('台帳_空欄'!$W$12=$A24,'台帳_空欄'!$A$12&amp;" ","")&amp;IF('台帳_空欄'!$W$13=$A24,'台帳_空欄'!$A$13&amp;" ","")&amp;IF('台帳_空欄'!$W$14=$A24,'台帳_空欄'!$A$14&amp;" ","")&amp;IF('台帳_空欄'!$W$15=$A24,'台帳_空欄'!$A$15&amp;" ","")&amp;IF('台帳_空欄'!$W$16=$A24,'台帳_空欄'!$A$16&amp;" ","")&amp;IF('台帳_空欄'!$W$17=$A24,'台帳_空欄'!$A$17&amp;" ","")&amp;IF('台帳_空欄'!$W$18=$A24,'台帳_空欄'!$A$18&amp;" ","")&amp;IF('台帳_空欄'!$W$19=$A24,'台帳_空欄'!$A$19&amp;" ","")&amp;IF('台帳_空欄'!$W$20=$A24,'台帳_空欄'!$A$20&amp;" ","")&amp;IF('台帳_空欄'!$W$21=$A24,'台帳_空欄'!$A$21&amp;" ","")&amp;IF('台帳_空欄'!$W$22=$A24,'台帳_空欄'!$A$22&amp;" ","")&amp;IF('台帳_空欄'!$W$23=$A24,'台帳_空欄'!$A$23&amp;" ","")&amp;IF('台帳_空欄'!$W$24=$A24,'台帳_空欄'!$A$24&amp;" ","")&amp;IF('台帳_空欄'!$W$25=$A24,'台帳_空欄'!$A$25&amp;" ","")&amp;IF('台帳_空欄'!$W$26=$A24,'台帳_空欄'!$A$26&amp;" ","")&amp;IF('台帳_空欄'!$W$27=$A24,'台帳_空欄'!$A$27&amp;" ","")&amp;IF('台帳_空欄'!$W$28=$A24,'台帳_空欄'!$A$28&amp;" ","")&amp;IF('台帳_空欄'!$W$29=$A24,'台帳_空欄'!$A$29&amp;" ","")&amp;IF('台帳_空欄'!$W$30=$A24,'台帳_空欄'!$A$30&amp;" ","")&amp;IF('台帳_空欄'!$W$31=$A24,'台帳_空欄'!$A$31&amp;" ","")&amp;IF('台帳_空欄'!$W$32=$A24,'台帳_空欄'!$A$32&amp;" ","")&amp;IF('台帳_空欄'!$W$33=$A24,'台帳_空欄'!$A$33&amp;" ","")&amp;IF('台帳_空欄'!$W$34=$A24,'台帳_空欄'!$A$34&amp;" ","")&amp;IF('台帳_空欄'!$W$35=$A24,'台帳_空欄'!$A$35&amp;" ","")&amp;IF('台帳_空欄'!$W$36=$A24,'台帳_空欄'!$A$36&amp;" ","")&amp;IF('台帳_空欄'!$W$37=$A24,'台帳_空欄'!$A$37&amp;" ","")&amp;IF('台帳_空欄'!$W$38=$A24,'台帳_空欄'!$A$38&amp;" ","")&amp;IF('台帳_空欄'!$W$39=$A24,'台帳_空欄'!$A$39&amp;" ","")&amp;IF('台帳_空欄'!$W$40=$A24,'台帳_空欄'!$A$40&amp;" ","")&amp;IF('台帳_空欄'!$W$41=$A24,'台帳_空欄'!$A$41&amp;" ","")&amp;IF('台帳_空欄'!$W$42=$A24,'台帳_空欄'!$A$42&amp;" ","")&amp;IF('台帳_空欄'!$W$43=$A24,'台帳_空欄'!$A$43&amp;" ","")&amp;IF('台帳_空欄'!$W$44=$A24,'台帳_空欄'!$A$44&amp;" ","")&amp;IF('台帳_空欄'!$W$45=$A24,'台帳_空欄'!$A$45&amp;" ","")&amp;IF('台帳_空欄'!$W$46=$A24,'台帳_空欄'!$A$46&amp;" ","")&amp;IF('台帳_空欄'!$W$47=$A24,'台帳_空欄'!$A$47&amp;" ","")&amp;IF('台帳_空欄'!$W$48=$A24,'台帳_空欄'!$A$48&amp;" ","")&amp;IF('台帳_空欄'!$W$49=$A24,'台帳_空欄'!$A$49&amp;" ","")&amp;IF('台帳_空欄'!$W$50=$A24,'台帳_空欄'!$A$50&amp;" ","")&amp;IF('台帳_空欄'!$W$51=$A24,'台帳_空欄'!$A$51&amp;" ","")&amp;IF('台帳_空欄'!$W$52=$A24,'台帳_空欄'!$A$52&amp;" ","")&amp;IF('台帳_空欄'!$W$53=$A24,'台帳_空欄'!$A$53&amp;" ","")&amp;IF('台帳_空欄'!$W$54=$A24,'台帳_空欄'!$A$54&amp;" ","")&amp;IF('台帳_空欄'!$W$55=$A24,'台帳_空欄'!$A$55&amp;" ",""))</x:f>
      </x:c>
      <x:c r="E24" s="40" t="str">
        <x:f>IF(A24="","",IF(OR(B24&lt;&gt;"",C24&lt;&gt;"",D24&lt;&gt;""),"台帳で完了状態・担当を確認",""))</x:f>
      </x:c>
    </x:row>
    <x:row r="25" ht="37" customHeight="1">
      <x:c r="A25" s="60" t="n">
        <x:f>IF(MONTH(DATE(YEAR($B$3),MONTH($B$3),20))=MONTH($B$3),DATE(YEAR($B$3),MONTH($B$3),20),"")</x:f>
        <x:v>46285</x:v>
      </x:c>
      <x:c r="B25" s="40" t="str">
        <x:f>IF($A25="","",IF('台帳_空欄'!$I$6=$A25,'台帳_空欄'!$A$6&amp;" ","")&amp;IF('台帳_空欄'!$I$7=$A25,'台帳_空欄'!$A$7&amp;" ","")&amp;IF('台帳_空欄'!$I$8=$A25,'台帳_空欄'!$A$8&amp;" ","")&amp;IF('台帳_空欄'!$I$9=$A25,'台帳_空欄'!$A$9&amp;" ","")&amp;IF('台帳_空欄'!$I$10=$A25,'台帳_空欄'!$A$10&amp;" ","")&amp;IF('台帳_空欄'!$I$11=$A25,'台帳_空欄'!$A$11&amp;" ","")&amp;IF('台帳_空欄'!$I$12=$A25,'台帳_空欄'!$A$12&amp;" ","")&amp;IF('台帳_空欄'!$I$13=$A25,'台帳_空欄'!$A$13&amp;" ","")&amp;IF('台帳_空欄'!$I$14=$A25,'台帳_空欄'!$A$14&amp;" ","")&amp;IF('台帳_空欄'!$I$15=$A25,'台帳_空欄'!$A$15&amp;" ","")&amp;IF('台帳_空欄'!$I$16=$A25,'台帳_空欄'!$A$16&amp;" ","")&amp;IF('台帳_空欄'!$I$17=$A25,'台帳_空欄'!$A$17&amp;" ","")&amp;IF('台帳_空欄'!$I$18=$A25,'台帳_空欄'!$A$18&amp;" ","")&amp;IF('台帳_空欄'!$I$19=$A25,'台帳_空欄'!$A$19&amp;" ","")&amp;IF('台帳_空欄'!$I$20=$A25,'台帳_空欄'!$A$20&amp;" ","")&amp;IF('台帳_空欄'!$I$21=$A25,'台帳_空欄'!$A$21&amp;" ","")&amp;IF('台帳_空欄'!$I$22=$A25,'台帳_空欄'!$A$22&amp;" ","")&amp;IF('台帳_空欄'!$I$23=$A25,'台帳_空欄'!$A$23&amp;" ","")&amp;IF('台帳_空欄'!$I$24=$A25,'台帳_空欄'!$A$24&amp;" ","")&amp;IF('台帳_空欄'!$I$25=$A25,'台帳_空欄'!$A$25&amp;" ","")&amp;IF('台帳_空欄'!$I$26=$A25,'台帳_空欄'!$A$26&amp;" ","")&amp;IF('台帳_空欄'!$I$27=$A25,'台帳_空欄'!$A$27&amp;" ","")&amp;IF('台帳_空欄'!$I$28=$A25,'台帳_空欄'!$A$28&amp;" ","")&amp;IF('台帳_空欄'!$I$29=$A25,'台帳_空欄'!$A$29&amp;" ","")&amp;IF('台帳_空欄'!$I$30=$A25,'台帳_空欄'!$A$30&amp;" ","")&amp;IF('台帳_空欄'!$I$31=$A25,'台帳_空欄'!$A$31&amp;" ","")&amp;IF('台帳_空欄'!$I$32=$A25,'台帳_空欄'!$A$32&amp;" ","")&amp;IF('台帳_空欄'!$I$33=$A25,'台帳_空欄'!$A$33&amp;" ","")&amp;IF('台帳_空欄'!$I$34=$A25,'台帳_空欄'!$A$34&amp;" ","")&amp;IF('台帳_空欄'!$I$35=$A25,'台帳_空欄'!$A$35&amp;" ","")&amp;IF('台帳_空欄'!$I$36=$A25,'台帳_空欄'!$A$36&amp;" ","")&amp;IF('台帳_空欄'!$I$37=$A25,'台帳_空欄'!$A$37&amp;" ","")&amp;IF('台帳_空欄'!$I$38=$A25,'台帳_空欄'!$A$38&amp;" ","")&amp;IF('台帳_空欄'!$I$39=$A25,'台帳_空欄'!$A$39&amp;" ","")&amp;IF('台帳_空欄'!$I$40=$A25,'台帳_空欄'!$A$40&amp;" ","")&amp;IF('台帳_空欄'!$I$41=$A25,'台帳_空欄'!$A$41&amp;" ","")&amp;IF('台帳_空欄'!$I$42=$A25,'台帳_空欄'!$A$42&amp;" ","")&amp;IF('台帳_空欄'!$I$43=$A25,'台帳_空欄'!$A$43&amp;" ","")&amp;IF('台帳_空欄'!$I$44=$A25,'台帳_空欄'!$A$44&amp;" ","")&amp;IF('台帳_空欄'!$I$45=$A25,'台帳_空欄'!$A$45&amp;" ","")&amp;IF('台帳_空欄'!$I$46=$A25,'台帳_空欄'!$A$46&amp;" ","")&amp;IF('台帳_空欄'!$I$47=$A25,'台帳_空欄'!$A$47&amp;" ","")&amp;IF('台帳_空欄'!$I$48=$A25,'台帳_空欄'!$A$48&amp;" ","")&amp;IF('台帳_空欄'!$I$49=$A25,'台帳_空欄'!$A$49&amp;" ","")&amp;IF('台帳_空欄'!$I$50=$A25,'台帳_空欄'!$A$50&amp;" ","")&amp;IF('台帳_空欄'!$I$51=$A25,'台帳_空欄'!$A$51&amp;" ","")&amp;IF('台帳_空欄'!$I$52=$A25,'台帳_空欄'!$A$52&amp;" ","")&amp;IF('台帳_空欄'!$I$53=$A25,'台帳_空欄'!$A$53&amp;" ","")&amp;IF('台帳_空欄'!$I$54=$A25,'台帳_空欄'!$A$54&amp;" ","")&amp;IF('台帳_空欄'!$I$55=$A25,'台帳_空欄'!$A$55&amp;" ",""))</x:f>
      </x:c>
      <x:c r="C25" s="40" t="str">
        <x:f>IF($A25="","",IF('台帳_空欄'!$F$6=$A25,'台帳_空欄'!$A$6&amp;" ","")&amp;IF('台帳_空欄'!$F$7=$A25,'台帳_空欄'!$A$7&amp;" ","")&amp;IF('台帳_空欄'!$F$8=$A25,'台帳_空欄'!$A$8&amp;" ","")&amp;IF('台帳_空欄'!$F$9=$A25,'台帳_空欄'!$A$9&amp;" ","")&amp;IF('台帳_空欄'!$F$10=$A25,'台帳_空欄'!$A$10&amp;" ","")&amp;IF('台帳_空欄'!$F$11=$A25,'台帳_空欄'!$A$11&amp;" ","")&amp;IF('台帳_空欄'!$F$12=$A25,'台帳_空欄'!$A$12&amp;" ","")&amp;IF('台帳_空欄'!$F$13=$A25,'台帳_空欄'!$A$13&amp;" ","")&amp;IF('台帳_空欄'!$F$14=$A25,'台帳_空欄'!$A$14&amp;" ","")&amp;IF('台帳_空欄'!$F$15=$A25,'台帳_空欄'!$A$15&amp;" ","")&amp;IF('台帳_空欄'!$F$16=$A25,'台帳_空欄'!$A$16&amp;" ","")&amp;IF('台帳_空欄'!$F$17=$A25,'台帳_空欄'!$A$17&amp;" ","")&amp;IF('台帳_空欄'!$F$18=$A25,'台帳_空欄'!$A$18&amp;" ","")&amp;IF('台帳_空欄'!$F$19=$A25,'台帳_空欄'!$A$19&amp;" ","")&amp;IF('台帳_空欄'!$F$20=$A25,'台帳_空欄'!$A$20&amp;" ","")&amp;IF('台帳_空欄'!$F$21=$A25,'台帳_空欄'!$A$21&amp;" ","")&amp;IF('台帳_空欄'!$F$22=$A25,'台帳_空欄'!$A$22&amp;" ","")&amp;IF('台帳_空欄'!$F$23=$A25,'台帳_空欄'!$A$23&amp;" ","")&amp;IF('台帳_空欄'!$F$24=$A25,'台帳_空欄'!$A$24&amp;" ","")&amp;IF('台帳_空欄'!$F$25=$A25,'台帳_空欄'!$A$25&amp;" ","")&amp;IF('台帳_空欄'!$F$26=$A25,'台帳_空欄'!$A$26&amp;" ","")&amp;IF('台帳_空欄'!$F$27=$A25,'台帳_空欄'!$A$27&amp;" ","")&amp;IF('台帳_空欄'!$F$28=$A25,'台帳_空欄'!$A$28&amp;" ","")&amp;IF('台帳_空欄'!$F$29=$A25,'台帳_空欄'!$A$29&amp;" ","")&amp;IF('台帳_空欄'!$F$30=$A25,'台帳_空欄'!$A$30&amp;" ","")&amp;IF('台帳_空欄'!$F$31=$A25,'台帳_空欄'!$A$31&amp;" ","")&amp;IF('台帳_空欄'!$F$32=$A25,'台帳_空欄'!$A$32&amp;" ","")&amp;IF('台帳_空欄'!$F$33=$A25,'台帳_空欄'!$A$33&amp;" ","")&amp;IF('台帳_空欄'!$F$34=$A25,'台帳_空欄'!$A$34&amp;" ","")&amp;IF('台帳_空欄'!$F$35=$A25,'台帳_空欄'!$A$35&amp;" ","")&amp;IF('台帳_空欄'!$F$36=$A25,'台帳_空欄'!$A$36&amp;" ","")&amp;IF('台帳_空欄'!$F$37=$A25,'台帳_空欄'!$A$37&amp;" ","")&amp;IF('台帳_空欄'!$F$38=$A25,'台帳_空欄'!$A$38&amp;" ","")&amp;IF('台帳_空欄'!$F$39=$A25,'台帳_空欄'!$A$39&amp;" ","")&amp;IF('台帳_空欄'!$F$40=$A25,'台帳_空欄'!$A$40&amp;" ","")&amp;IF('台帳_空欄'!$F$41=$A25,'台帳_空欄'!$A$41&amp;" ","")&amp;IF('台帳_空欄'!$F$42=$A25,'台帳_空欄'!$A$42&amp;" ","")&amp;IF('台帳_空欄'!$F$43=$A25,'台帳_空欄'!$A$43&amp;" ","")&amp;IF('台帳_空欄'!$F$44=$A25,'台帳_空欄'!$A$44&amp;" ","")&amp;IF('台帳_空欄'!$F$45=$A25,'台帳_空欄'!$A$45&amp;" ","")&amp;IF('台帳_空欄'!$F$46=$A25,'台帳_空欄'!$A$46&amp;" ","")&amp;IF('台帳_空欄'!$F$47=$A25,'台帳_空欄'!$A$47&amp;" ","")&amp;IF('台帳_空欄'!$F$48=$A25,'台帳_空欄'!$A$48&amp;" ","")&amp;IF('台帳_空欄'!$F$49=$A25,'台帳_空欄'!$A$49&amp;" ","")&amp;IF('台帳_空欄'!$F$50=$A25,'台帳_空欄'!$A$50&amp;" ","")&amp;IF('台帳_空欄'!$F$51=$A25,'台帳_空欄'!$A$51&amp;" ","")&amp;IF('台帳_空欄'!$F$52=$A25,'台帳_空欄'!$A$52&amp;" ","")&amp;IF('台帳_空欄'!$F$53=$A25,'台帳_空欄'!$A$53&amp;" ","")&amp;IF('台帳_空欄'!$F$54=$A25,'台帳_空欄'!$A$54&amp;" ","")&amp;IF('台帳_空欄'!$F$55=$A25,'台帳_空欄'!$A$55&amp;" ",""))</x:f>
      </x:c>
      <x:c r="D25" s="40" t="str">
        <x:f>IF($A25="","",IF('台帳_空欄'!$W$6=$A25,'台帳_空欄'!$A$6&amp;" ","")&amp;IF('台帳_空欄'!$W$7=$A25,'台帳_空欄'!$A$7&amp;" ","")&amp;IF('台帳_空欄'!$W$8=$A25,'台帳_空欄'!$A$8&amp;" ","")&amp;IF('台帳_空欄'!$W$9=$A25,'台帳_空欄'!$A$9&amp;" ","")&amp;IF('台帳_空欄'!$W$10=$A25,'台帳_空欄'!$A$10&amp;" ","")&amp;IF('台帳_空欄'!$W$11=$A25,'台帳_空欄'!$A$11&amp;" ","")&amp;IF('台帳_空欄'!$W$12=$A25,'台帳_空欄'!$A$12&amp;" ","")&amp;IF('台帳_空欄'!$W$13=$A25,'台帳_空欄'!$A$13&amp;" ","")&amp;IF('台帳_空欄'!$W$14=$A25,'台帳_空欄'!$A$14&amp;" ","")&amp;IF('台帳_空欄'!$W$15=$A25,'台帳_空欄'!$A$15&amp;" ","")&amp;IF('台帳_空欄'!$W$16=$A25,'台帳_空欄'!$A$16&amp;" ","")&amp;IF('台帳_空欄'!$W$17=$A25,'台帳_空欄'!$A$17&amp;" ","")&amp;IF('台帳_空欄'!$W$18=$A25,'台帳_空欄'!$A$18&amp;" ","")&amp;IF('台帳_空欄'!$W$19=$A25,'台帳_空欄'!$A$19&amp;" ","")&amp;IF('台帳_空欄'!$W$20=$A25,'台帳_空欄'!$A$20&amp;" ","")&amp;IF('台帳_空欄'!$W$21=$A25,'台帳_空欄'!$A$21&amp;" ","")&amp;IF('台帳_空欄'!$W$22=$A25,'台帳_空欄'!$A$22&amp;" ","")&amp;IF('台帳_空欄'!$W$23=$A25,'台帳_空欄'!$A$23&amp;" ","")&amp;IF('台帳_空欄'!$W$24=$A25,'台帳_空欄'!$A$24&amp;" ","")&amp;IF('台帳_空欄'!$W$25=$A25,'台帳_空欄'!$A$25&amp;" ","")&amp;IF('台帳_空欄'!$W$26=$A25,'台帳_空欄'!$A$26&amp;" ","")&amp;IF('台帳_空欄'!$W$27=$A25,'台帳_空欄'!$A$27&amp;" ","")&amp;IF('台帳_空欄'!$W$28=$A25,'台帳_空欄'!$A$28&amp;" ","")&amp;IF('台帳_空欄'!$W$29=$A25,'台帳_空欄'!$A$29&amp;" ","")&amp;IF('台帳_空欄'!$W$30=$A25,'台帳_空欄'!$A$30&amp;" ","")&amp;IF('台帳_空欄'!$W$31=$A25,'台帳_空欄'!$A$31&amp;" ","")&amp;IF('台帳_空欄'!$W$32=$A25,'台帳_空欄'!$A$32&amp;" ","")&amp;IF('台帳_空欄'!$W$33=$A25,'台帳_空欄'!$A$33&amp;" ","")&amp;IF('台帳_空欄'!$W$34=$A25,'台帳_空欄'!$A$34&amp;" ","")&amp;IF('台帳_空欄'!$W$35=$A25,'台帳_空欄'!$A$35&amp;" ","")&amp;IF('台帳_空欄'!$W$36=$A25,'台帳_空欄'!$A$36&amp;" ","")&amp;IF('台帳_空欄'!$W$37=$A25,'台帳_空欄'!$A$37&amp;" ","")&amp;IF('台帳_空欄'!$W$38=$A25,'台帳_空欄'!$A$38&amp;" ","")&amp;IF('台帳_空欄'!$W$39=$A25,'台帳_空欄'!$A$39&amp;" ","")&amp;IF('台帳_空欄'!$W$40=$A25,'台帳_空欄'!$A$40&amp;" ","")&amp;IF('台帳_空欄'!$W$41=$A25,'台帳_空欄'!$A$41&amp;" ","")&amp;IF('台帳_空欄'!$W$42=$A25,'台帳_空欄'!$A$42&amp;" ","")&amp;IF('台帳_空欄'!$W$43=$A25,'台帳_空欄'!$A$43&amp;" ","")&amp;IF('台帳_空欄'!$W$44=$A25,'台帳_空欄'!$A$44&amp;" ","")&amp;IF('台帳_空欄'!$W$45=$A25,'台帳_空欄'!$A$45&amp;" ","")&amp;IF('台帳_空欄'!$W$46=$A25,'台帳_空欄'!$A$46&amp;" ","")&amp;IF('台帳_空欄'!$W$47=$A25,'台帳_空欄'!$A$47&amp;" ","")&amp;IF('台帳_空欄'!$W$48=$A25,'台帳_空欄'!$A$48&amp;" ","")&amp;IF('台帳_空欄'!$W$49=$A25,'台帳_空欄'!$A$49&amp;" ","")&amp;IF('台帳_空欄'!$W$50=$A25,'台帳_空欄'!$A$50&amp;" ","")&amp;IF('台帳_空欄'!$W$51=$A25,'台帳_空欄'!$A$51&amp;" ","")&amp;IF('台帳_空欄'!$W$52=$A25,'台帳_空欄'!$A$52&amp;" ","")&amp;IF('台帳_空欄'!$W$53=$A25,'台帳_空欄'!$A$53&amp;" ","")&amp;IF('台帳_空欄'!$W$54=$A25,'台帳_空欄'!$A$54&amp;" ","")&amp;IF('台帳_空欄'!$W$55=$A25,'台帳_空欄'!$A$55&amp;" ",""))</x:f>
      </x:c>
      <x:c r="E25" s="40" t="str">
        <x:f>IF(A25="","",IF(OR(B25&lt;&gt;"",C25&lt;&gt;"",D25&lt;&gt;""),"台帳で完了状態・担当を確認",""))</x:f>
      </x:c>
    </x:row>
    <x:row r="26" ht="37" customHeight="1">
      <x:c r="A26" s="60" t="n">
        <x:f>IF(MONTH(DATE(YEAR($B$3),MONTH($B$3),21))=MONTH($B$3),DATE(YEAR($B$3),MONTH($B$3),21),"")</x:f>
        <x:v>46286</x:v>
      </x:c>
      <x:c r="B26" s="40" t="str">
        <x:f>IF($A26="","",IF('台帳_空欄'!$I$6=$A26,'台帳_空欄'!$A$6&amp;" ","")&amp;IF('台帳_空欄'!$I$7=$A26,'台帳_空欄'!$A$7&amp;" ","")&amp;IF('台帳_空欄'!$I$8=$A26,'台帳_空欄'!$A$8&amp;" ","")&amp;IF('台帳_空欄'!$I$9=$A26,'台帳_空欄'!$A$9&amp;" ","")&amp;IF('台帳_空欄'!$I$10=$A26,'台帳_空欄'!$A$10&amp;" ","")&amp;IF('台帳_空欄'!$I$11=$A26,'台帳_空欄'!$A$11&amp;" ","")&amp;IF('台帳_空欄'!$I$12=$A26,'台帳_空欄'!$A$12&amp;" ","")&amp;IF('台帳_空欄'!$I$13=$A26,'台帳_空欄'!$A$13&amp;" ","")&amp;IF('台帳_空欄'!$I$14=$A26,'台帳_空欄'!$A$14&amp;" ","")&amp;IF('台帳_空欄'!$I$15=$A26,'台帳_空欄'!$A$15&amp;" ","")&amp;IF('台帳_空欄'!$I$16=$A26,'台帳_空欄'!$A$16&amp;" ","")&amp;IF('台帳_空欄'!$I$17=$A26,'台帳_空欄'!$A$17&amp;" ","")&amp;IF('台帳_空欄'!$I$18=$A26,'台帳_空欄'!$A$18&amp;" ","")&amp;IF('台帳_空欄'!$I$19=$A26,'台帳_空欄'!$A$19&amp;" ","")&amp;IF('台帳_空欄'!$I$20=$A26,'台帳_空欄'!$A$20&amp;" ","")&amp;IF('台帳_空欄'!$I$21=$A26,'台帳_空欄'!$A$21&amp;" ","")&amp;IF('台帳_空欄'!$I$22=$A26,'台帳_空欄'!$A$22&amp;" ","")&amp;IF('台帳_空欄'!$I$23=$A26,'台帳_空欄'!$A$23&amp;" ","")&amp;IF('台帳_空欄'!$I$24=$A26,'台帳_空欄'!$A$24&amp;" ","")&amp;IF('台帳_空欄'!$I$25=$A26,'台帳_空欄'!$A$25&amp;" ","")&amp;IF('台帳_空欄'!$I$26=$A26,'台帳_空欄'!$A$26&amp;" ","")&amp;IF('台帳_空欄'!$I$27=$A26,'台帳_空欄'!$A$27&amp;" ","")&amp;IF('台帳_空欄'!$I$28=$A26,'台帳_空欄'!$A$28&amp;" ","")&amp;IF('台帳_空欄'!$I$29=$A26,'台帳_空欄'!$A$29&amp;" ","")&amp;IF('台帳_空欄'!$I$30=$A26,'台帳_空欄'!$A$30&amp;" ","")&amp;IF('台帳_空欄'!$I$31=$A26,'台帳_空欄'!$A$31&amp;" ","")&amp;IF('台帳_空欄'!$I$32=$A26,'台帳_空欄'!$A$32&amp;" ","")&amp;IF('台帳_空欄'!$I$33=$A26,'台帳_空欄'!$A$33&amp;" ","")&amp;IF('台帳_空欄'!$I$34=$A26,'台帳_空欄'!$A$34&amp;" ","")&amp;IF('台帳_空欄'!$I$35=$A26,'台帳_空欄'!$A$35&amp;" ","")&amp;IF('台帳_空欄'!$I$36=$A26,'台帳_空欄'!$A$36&amp;" ","")&amp;IF('台帳_空欄'!$I$37=$A26,'台帳_空欄'!$A$37&amp;" ","")&amp;IF('台帳_空欄'!$I$38=$A26,'台帳_空欄'!$A$38&amp;" ","")&amp;IF('台帳_空欄'!$I$39=$A26,'台帳_空欄'!$A$39&amp;" ","")&amp;IF('台帳_空欄'!$I$40=$A26,'台帳_空欄'!$A$40&amp;" ","")&amp;IF('台帳_空欄'!$I$41=$A26,'台帳_空欄'!$A$41&amp;" ","")&amp;IF('台帳_空欄'!$I$42=$A26,'台帳_空欄'!$A$42&amp;" ","")&amp;IF('台帳_空欄'!$I$43=$A26,'台帳_空欄'!$A$43&amp;" ","")&amp;IF('台帳_空欄'!$I$44=$A26,'台帳_空欄'!$A$44&amp;" ","")&amp;IF('台帳_空欄'!$I$45=$A26,'台帳_空欄'!$A$45&amp;" ","")&amp;IF('台帳_空欄'!$I$46=$A26,'台帳_空欄'!$A$46&amp;" ","")&amp;IF('台帳_空欄'!$I$47=$A26,'台帳_空欄'!$A$47&amp;" ","")&amp;IF('台帳_空欄'!$I$48=$A26,'台帳_空欄'!$A$48&amp;" ","")&amp;IF('台帳_空欄'!$I$49=$A26,'台帳_空欄'!$A$49&amp;" ","")&amp;IF('台帳_空欄'!$I$50=$A26,'台帳_空欄'!$A$50&amp;" ","")&amp;IF('台帳_空欄'!$I$51=$A26,'台帳_空欄'!$A$51&amp;" ","")&amp;IF('台帳_空欄'!$I$52=$A26,'台帳_空欄'!$A$52&amp;" ","")&amp;IF('台帳_空欄'!$I$53=$A26,'台帳_空欄'!$A$53&amp;" ","")&amp;IF('台帳_空欄'!$I$54=$A26,'台帳_空欄'!$A$54&amp;" ","")&amp;IF('台帳_空欄'!$I$55=$A26,'台帳_空欄'!$A$55&amp;" ",""))</x:f>
      </x:c>
      <x:c r="C26" s="40" t="str">
        <x:f>IF($A26="","",IF('台帳_空欄'!$F$6=$A26,'台帳_空欄'!$A$6&amp;" ","")&amp;IF('台帳_空欄'!$F$7=$A26,'台帳_空欄'!$A$7&amp;" ","")&amp;IF('台帳_空欄'!$F$8=$A26,'台帳_空欄'!$A$8&amp;" ","")&amp;IF('台帳_空欄'!$F$9=$A26,'台帳_空欄'!$A$9&amp;" ","")&amp;IF('台帳_空欄'!$F$10=$A26,'台帳_空欄'!$A$10&amp;" ","")&amp;IF('台帳_空欄'!$F$11=$A26,'台帳_空欄'!$A$11&amp;" ","")&amp;IF('台帳_空欄'!$F$12=$A26,'台帳_空欄'!$A$12&amp;" ","")&amp;IF('台帳_空欄'!$F$13=$A26,'台帳_空欄'!$A$13&amp;" ","")&amp;IF('台帳_空欄'!$F$14=$A26,'台帳_空欄'!$A$14&amp;" ","")&amp;IF('台帳_空欄'!$F$15=$A26,'台帳_空欄'!$A$15&amp;" ","")&amp;IF('台帳_空欄'!$F$16=$A26,'台帳_空欄'!$A$16&amp;" ","")&amp;IF('台帳_空欄'!$F$17=$A26,'台帳_空欄'!$A$17&amp;" ","")&amp;IF('台帳_空欄'!$F$18=$A26,'台帳_空欄'!$A$18&amp;" ","")&amp;IF('台帳_空欄'!$F$19=$A26,'台帳_空欄'!$A$19&amp;" ","")&amp;IF('台帳_空欄'!$F$20=$A26,'台帳_空欄'!$A$20&amp;" ","")&amp;IF('台帳_空欄'!$F$21=$A26,'台帳_空欄'!$A$21&amp;" ","")&amp;IF('台帳_空欄'!$F$22=$A26,'台帳_空欄'!$A$22&amp;" ","")&amp;IF('台帳_空欄'!$F$23=$A26,'台帳_空欄'!$A$23&amp;" ","")&amp;IF('台帳_空欄'!$F$24=$A26,'台帳_空欄'!$A$24&amp;" ","")&amp;IF('台帳_空欄'!$F$25=$A26,'台帳_空欄'!$A$25&amp;" ","")&amp;IF('台帳_空欄'!$F$26=$A26,'台帳_空欄'!$A$26&amp;" ","")&amp;IF('台帳_空欄'!$F$27=$A26,'台帳_空欄'!$A$27&amp;" ","")&amp;IF('台帳_空欄'!$F$28=$A26,'台帳_空欄'!$A$28&amp;" ","")&amp;IF('台帳_空欄'!$F$29=$A26,'台帳_空欄'!$A$29&amp;" ","")&amp;IF('台帳_空欄'!$F$30=$A26,'台帳_空欄'!$A$30&amp;" ","")&amp;IF('台帳_空欄'!$F$31=$A26,'台帳_空欄'!$A$31&amp;" ","")&amp;IF('台帳_空欄'!$F$32=$A26,'台帳_空欄'!$A$32&amp;" ","")&amp;IF('台帳_空欄'!$F$33=$A26,'台帳_空欄'!$A$33&amp;" ","")&amp;IF('台帳_空欄'!$F$34=$A26,'台帳_空欄'!$A$34&amp;" ","")&amp;IF('台帳_空欄'!$F$35=$A26,'台帳_空欄'!$A$35&amp;" ","")&amp;IF('台帳_空欄'!$F$36=$A26,'台帳_空欄'!$A$36&amp;" ","")&amp;IF('台帳_空欄'!$F$37=$A26,'台帳_空欄'!$A$37&amp;" ","")&amp;IF('台帳_空欄'!$F$38=$A26,'台帳_空欄'!$A$38&amp;" ","")&amp;IF('台帳_空欄'!$F$39=$A26,'台帳_空欄'!$A$39&amp;" ","")&amp;IF('台帳_空欄'!$F$40=$A26,'台帳_空欄'!$A$40&amp;" ","")&amp;IF('台帳_空欄'!$F$41=$A26,'台帳_空欄'!$A$41&amp;" ","")&amp;IF('台帳_空欄'!$F$42=$A26,'台帳_空欄'!$A$42&amp;" ","")&amp;IF('台帳_空欄'!$F$43=$A26,'台帳_空欄'!$A$43&amp;" ","")&amp;IF('台帳_空欄'!$F$44=$A26,'台帳_空欄'!$A$44&amp;" ","")&amp;IF('台帳_空欄'!$F$45=$A26,'台帳_空欄'!$A$45&amp;" ","")&amp;IF('台帳_空欄'!$F$46=$A26,'台帳_空欄'!$A$46&amp;" ","")&amp;IF('台帳_空欄'!$F$47=$A26,'台帳_空欄'!$A$47&amp;" ","")&amp;IF('台帳_空欄'!$F$48=$A26,'台帳_空欄'!$A$48&amp;" ","")&amp;IF('台帳_空欄'!$F$49=$A26,'台帳_空欄'!$A$49&amp;" ","")&amp;IF('台帳_空欄'!$F$50=$A26,'台帳_空欄'!$A$50&amp;" ","")&amp;IF('台帳_空欄'!$F$51=$A26,'台帳_空欄'!$A$51&amp;" ","")&amp;IF('台帳_空欄'!$F$52=$A26,'台帳_空欄'!$A$52&amp;" ","")&amp;IF('台帳_空欄'!$F$53=$A26,'台帳_空欄'!$A$53&amp;" ","")&amp;IF('台帳_空欄'!$F$54=$A26,'台帳_空欄'!$A$54&amp;" ","")&amp;IF('台帳_空欄'!$F$55=$A26,'台帳_空欄'!$A$55&amp;" ",""))</x:f>
      </x:c>
      <x:c r="D26" s="40" t="str">
        <x:f>IF($A26="","",IF('台帳_空欄'!$W$6=$A26,'台帳_空欄'!$A$6&amp;" ","")&amp;IF('台帳_空欄'!$W$7=$A26,'台帳_空欄'!$A$7&amp;" ","")&amp;IF('台帳_空欄'!$W$8=$A26,'台帳_空欄'!$A$8&amp;" ","")&amp;IF('台帳_空欄'!$W$9=$A26,'台帳_空欄'!$A$9&amp;" ","")&amp;IF('台帳_空欄'!$W$10=$A26,'台帳_空欄'!$A$10&amp;" ","")&amp;IF('台帳_空欄'!$W$11=$A26,'台帳_空欄'!$A$11&amp;" ","")&amp;IF('台帳_空欄'!$W$12=$A26,'台帳_空欄'!$A$12&amp;" ","")&amp;IF('台帳_空欄'!$W$13=$A26,'台帳_空欄'!$A$13&amp;" ","")&amp;IF('台帳_空欄'!$W$14=$A26,'台帳_空欄'!$A$14&amp;" ","")&amp;IF('台帳_空欄'!$W$15=$A26,'台帳_空欄'!$A$15&amp;" ","")&amp;IF('台帳_空欄'!$W$16=$A26,'台帳_空欄'!$A$16&amp;" ","")&amp;IF('台帳_空欄'!$W$17=$A26,'台帳_空欄'!$A$17&amp;" ","")&amp;IF('台帳_空欄'!$W$18=$A26,'台帳_空欄'!$A$18&amp;" ","")&amp;IF('台帳_空欄'!$W$19=$A26,'台帳_空欄'!$A$19&amp;" ","")&amp;IF('台帳_空欄'!$W$20=$A26,'台帳_空欄'!$A$20&amp;" ","")&amp;IF('台帳_空欄'!$W$21=$A26,'台帳_空欄'!$A$21&amp;" ","")&amp;IF('台帳_空欄'!$W$22=$A26,'台帳_空欄'!$A$22&amp;" ","")&amp;IF('台帳_空欄'!$W$23=$A26,'台帳_空欄'!$A$23&amp;" ","")&amp;IF('台帳_空欄'!$W$24=$A26,'台帳_空欄'!$A$24&amp;" ","")&amp;IF('台帳_空欄'!$W$25=$A26,'台帳_空欄'!$A$25&amp;" ","")&amp;IF('台帳_空欄'!$W$26=$A26,'台帳_空欄'!$A$26&amp;" ","")&amp;IF('台帳_空欄'!$W$27=$A26,'台帳_空欄'!$A$27&amp;" ","")&amp;IF('台帳_空欄'!$W$28=$A26,'台帳_空欄'!$A$28&amp;" ","")&amp;IF('台帳_空欄'!$W$29=$A26,'台帳_空欄'!$A$29&amp;" ","")&amp;IF('台帳_空欄'!$W$30=$A26,'台帳_空欄'!$A$30&amp;" ","")&amp;IF('台帳_空欄'!$W$31=$A26,'台帳_空欄'!$A$31&amp;" ","")&amp;IF('台帳_空欄'!$W$32=$A26,'台帳_空欄'!$A$32&amp;" ","")&amp;IF('台帳_空欄'!$W$33=$A26,'台帳_空欄'!$A$33&amp;" ","")&amp;IF('台帳_空欄'!$W$34=$A26,'台帳_空欄'!$A$34&amp;" ","")&amp;IF('台帳_空欄'!$W$35=$A26,'台帳_空欄'!$A$35&amp;" ","")&amp;IF('台帳_空欄'!$W$36=$A26,'台帳_空欄'!$A$36&amp;" ","")&amp;IF('台帳_空欄'!$W$37=$A26,'台帳_空欄'!$A$37&amp;" ","")&amp;IF('台帳_空欄'!$W$38=$A26,'台帳_空欄'!$A$38&amp;" ","")&amp;IF('台帳_空欄'!$W$39=$A26,'台帳_空欄'!$A$39&amp;" ","")&amp;IF('台帳_空欄'!$W$40=$A26,'台帳_空欄'!$A$40&amp;" ","")&amp;IF('台帳_空欄'!$W$41=$A26,'台帳_空欄'!$A$41&amp;" ","")&amp;IF('台帳_空欄'!$W$42=$A26,'台帳_空欄'!$A$42&amp;" ","")&amp;IF('台帳_空欄'!$W$43=$A26,'台帳_空欄'!$A$43&amp;" ","")&amp;IF('台帳_空欄'!$W$44=$A26,'台帳_空欄'!$A$44&amp;" ","")&amp;IF('台帳_空欄'!$W$45=$A26,'台帳_空欄'!$A$45&amp;" ","")&amp;IF('台帳_空欄'!$W$46=$A26,'台帳_空欄'!$A$46&amp;" ","")&amp;IF('台帳_空欄'!$W$47=$A26,'台帳_空欄'!$A$47&amp;" ","")&amp;IF('台帳_空欄'!$W$48=$A26,'台帳_空欄'!$A$48&amp;" ","")&amp;IF('台帳_空欄'!$W$49=$A26,'台帳_空欄'!$A$49&amp;" ","")&amp;IF('台帳_空欄'!$W$50=$A26,'台帳_空欄'!$A$50&amp;" ","")&amp;IF('台帳_空欄'!$W$51=$A26,'台帳_空欄'!$A$51&amp;" ","")&amp;IF('台帳_空欄'!$W$52=$A26,'台帳_空欄'!$A$52&amp;" ","")&amp;IF('台帳_空欄'!$W$53=$A26,'台帳_空欄'!$A$53&amp;" ","")&amp;IF('台帳_空欄'!$W$54=$A26,'台帳_空欄'!$A$54&amp;" ","")&amp;IF('台帳_空欄'!$W$55=$A26,'台帳_空欄'!$A$55&amp;" ",""))</x:f>
      </x:c>
      <x:c r="E26" s="40" t="str">
        <x:f>IF(A26="","",IF(OR(B26&lt;&gt;"",C26&lt;&gt;"",D26&lt;&gt;""),"台帳で完了状態・担当を確認",""))</x:f>
      </x:c>
    </x:row>
    <x:row r="27" ht="37" customHeight="1">
      <x:c r="A27" s="60" t="n">
        <x:f>IF(MONTH(DATE(YEAR($B$3),MONTH($B$3),22))=MONTH($B$3),DATE(YEAR($B$3),MONTH($B$3),22),"")</x:f>
        <x:v>46287</x:v>
      </x:c>
      <x:c r="B27" s="40" t="str">
        <x:f>IF($A27="","",IF('台帳_空欄'!$I$6=$A27,'台帳_空欄'!$A$6&amp;" ","")&amp;IF('台帳_空欄'!$I$7=$A27,'台帳_空欄'!$A$7&amp;" ","")&amp;IF('台帳_空欄'!$I$8=$A27,'台帳_空欄'!$A$8&amp;" ","")&amp;IF('台帳_空欄'!$I$9=$A27,'台帳_空欄'!$A$9&amp;" ","")&amp;IF('台帳_空欄'!$I$10=$A27,'台帳_空欄'!$A$10&amp;" ","")&amp;IF('台帳_空欄'!$I$11=$A27,'台帳_空欄'!$A$11&amp;" ","")&amp;IF('台帳_空欄'!$I$12=$A27,'台帳_空欄'!$A$12&amp;" ","")&amp;IF('台帳_空欄'!$I$13=$A27,'台帳_空欄'!$A$13&amp;" ","")&amp;IF('台帳_空欄'!$I$14=$A27,'台帳_空欄'!$A$14&amp;" ","")&amp;IF('台帳_空欄'!$I$15=$A27,'台帳_空欄'!$A$15&amp;" ","")&amp;IF('台帳_空欄'!$I$16=$A27,'台帳_空欄'!$A$16&amp;" ","")&amp;IF('台帳_空欄'!$I$17=$A27,'台帳_空欄'!$A$17&amp;" ","")&amp;IF('台帳_空欄'!$I$18=$A27,'台帳_空欄'!$A$18&amp;" ","")&amp;IF('台帳_空欄'!$I$19=$A27,'台帳_空欄'!$A$19&amp;" ","")&amp;IF('台帳_空欄'!$I$20=$A27,'台帳_空欄'!$A$20&amp;" ","")&amp;IF('台帳_空欄'!$I$21=$A27,'台帳_空欄'!$A$21&amp;" ","")&amp;IF('台帳_空欄'!$I$22=$A27,'台帳_空欄'!$A$22&amp;" ","")&amp;IF('台帳_空欄'!$I$23=$A27,'台帳_空欄'!$A$23&amp;" ","")&amp;IF('台帳_空欄'!$I$24=$A27,'台帳_空欄'!$A$24&amp;" ","")&amp;IF('台帳_空欄'!$I$25=$A27,'台帳_空欄'!$A$25&amp;" ","")&amp;IF('台帳_空欄'!$I$26=$A27,'台帳_空欄'!$A$26&amp;" ","")&amp;IF('台帳_空欄'!$I$27=$A27,'台帳_空欄'!$A$27&amp;" ","")&amp;IF('台帳_空欄'!$I$28=$A27,'台帳_空欄'!$A$28&amp;" ","")&amp;IF('台帳_空欄'!$I$29=$A27,'台帳_空欄'!$A$29&amp;" ","")&amp;IF('台帳_空欄'!$I$30=$A27,'台帳_空欄'!$A$30&amp;" ","")&amp;IF('台帳_空欄'!$I$31=$A27,'台帳_空欄'!$A$31&amp;" ","")&amp;IF('台帳_空欄'!$I$32=$A27,'台帳_空欄'!$A$32&amp;" ","")&amp;IF('台帳_空欄'!$I$33=$A27,'台帳_空欄'!$A$33&amp;" ","")&amp;IF('台帳_空欄'!$I$34=$A27,'台帳_空欄'!$A$34&amp;" ","")&amp;IF('台帳_空欄'!$I$35=$A27,'台帳_空欄'!$A$35&amp;" ","")&amp;IF('台帳_空欄'!$I$36=$A27,'台帳_空欄'!$A$36&amp;" ","")&amp;IF('台帳_空欄'!$I$37=$A27,'台帳_空欄'!$A$37&amp;" ","")&amp;IF('台帳_空欄'!$I$38=$A27,'台帳_空欄'!$A$38&amp;" ","")&amp;IF('台帳_空欄'!$I$39=$A27,'台帳_空欄'!$A$39&amp;" ","")&amp;IF('台帳_空欄'!$I$40=$A27,'台帳_空欄'!$A$40&amp;" ","")&amp;IF('台帳_空欄'!$I$41=$A27,'台帳_空欄'!$A$41&amp;" ","")&amp;IF('台帳_空欄'!$I$42=$A27,'台帳_空欄'!$A$42&amp;" ","")&amp;IF('台帳_空欄'!$I$43=$A27,'台帳_空欄'!$A$43&amp;" ","")&amp;IF('台帳_空欄'!$I$44=$A27,'台帳_空欄'!$A$44&amp;" ","")&amp;IF('台帳_空欄'!$I$45=$A27,'台帳_空欄'!$A$45&amp;" ","")&amp;IF('台帳_空欄'!$I$46=$A27,'台帳_空欄'!$A$46&amp;" ","")&amp;IF('台帳_空欄'!$I$47=$A27,'台帳_空欄'!$A$47&amp;" ","")&amp;IF('台帳_空欄'!$I$48=$A27,'台帳_空欄'!$A$48&amp;" ","")&amp;IF('台帳_空欄'!$I$49=$A27,'台帳_空欄'!$A$49&amp;" ","")&amp;IF('台帳_空欄'!$I$50=$A27,'台帳_空欄'!$A$50&amp;" ","")&amp;IF('台帳_空欄'!$I$51=$A27,'台帳_空欄'!$A$51&amp;" ","")&amp;IF('台帳_空欄'!$I$52=$A27,'台帳_空欄'!$A$52&amp;" ","")&amp;IF('台帳_空欄'!$I$53=$A27,'台帳_空欄'!$A$53&amp;" ","")&amp;IF('台帳_空欄'!$I$54=$A27,'台帳_空欄'!$A$54&amp;" ","")&amp;IF('台帳_空欄'!$I$55=$A27,'台帳_空欄'!$A$55&amp;" ",""))</x:f>
      </x:c>
      <x:c r="C27" s="40" t="str">
        <x:f>IF($A27="","",IF('台帳_空欄'!$F$6=$A27,'台帳_空欄'!$A$6&amp;" ","")&amp;IF('台帳_空欄'!$F$7=$A27,'台帳_空欄'!$A$7&amp;" ","")&amp;IF('台帳_空欄'!$F$8=$A27,'台帳_空欄'!$A$8&amp;" ","")&amp;IF('台帳_空欄'!$F$9=$A27,'台帳_空欄'!$A$9&amp;" ","")&amp;IF('台帳_空欄'!$F$10=$A27,'台帳_空欄'!$A$10&amp;" ","")&amp;IF('台帳_空欄'!$F$11=$A27,'台帳_空欄'!$A$11&amp;" ","")&amp;IF('台帳_空欄'!$F$12=$A27,'台帳_空欄'!$A$12&amp;" ","")&amp;IF('台帳_空欄'!$F$13=$A27,'台帳_空欄'!$A$13&amp;" ","")&amp;IF('台帳_空欄'!$F$14=$A27,'台帳_空欄'!$A$14&amp;" ","")&amp;IF('台帳_空欄'!$F$15=$A27,'台帳_空欄'!$A$15&amp;" ","")&amp;IF('台帳_空欄'!$F$16=$A27,'台帳_空欄'!$A$16&amp;" ","")&amp;IF('台帳_空欄'!$F$17=$A27,'台帳_空欄'!$A$17&amp;" ","")&amp;IF('台帳_空欄'!$F$18=$A27,'台帳_空欄'!$A$18&amp;" ","")&amp;IF('台帳_空欄'!$F$19=$A27,'台帳_空欄'!$A$19&amp;" ","")&amp;IF('台帳_空欄'!$F$20=$A27,'台帳_空欄'!$A$20&amp;" ","")&amp;IF('台帳_空欄'!$F$21=$A27,'台帳_空欄'!$A$21&amp;" ","")&amp;IF('台帳_空欄'!$F$22=$A27,'台帳_空欄'!$A$22&amp;" ","")&amp;IF('台帳_空欄'!$F$23=$A27,'台帳_空欄'!$A$23&amp;" ","")&amp;IF('台帳_空欄'!$F$24=$A27,'台帳_空欄'!$A$24&amp;" ","")&amp;IF('台帳_空欄'!$F$25=$A27,'台帳_空欄'!$A$25&amp;" ","")&amp;IF('台帳_空欄'!$F$26=$A27,'台帳_空欄'!$A$26&amp;" ","")&amp;IF('台帳_空欄'!$F$27=$A27,'台帳_空欄'!$A$27&amp;" ","")&amp;IF('台帳_空欄'!$F$28=$A27,'台帳_空欄'!$A$28&amp;" ","")&amp;IF('台帳_空欄'!$F$29=$A27,'台帳_空欄'!$A$29&amp;" ","")&amp;IF('台帳_空欄'!$F$30=$A27,'台帳_空欄'!$A$30&amp;" ","")&amp;IF('台帳_空欄'!$F$31=$A27,'台帳_空欄'!$A$31&amp;" ","")&amp;IF('台帳_空欄'!$F$32=$A27,'台帳_空欄'!$A$32&amp;" ","")&amp;IF('台帳_空欄'!$F$33=$A27,'台帳_空欄'!$A$33&amp;" ","")&amp;IF('台帳_空欄'!$F$34=$A27,'台帳_空欄'!$A$34&amp;" ","")&amp;IF('台帳_空欄'!$F$35=$A27,'台帳_空欄'!$A$35&amp;" ","")&amp;IF('台帳_空欄'!$F$36=$A27,'台帳_空欄'!$A$36&amp;" ","")&amp;IF('台帳_空欄'!$F$37=$A27,'台帳_空欄'!$A$37&amp;" ","")&amp;IF('台帳_空欄'!$F$38=$A27,'台帳_空欄'!$A$38&amp;" ","")&amp;IF('台帳_空欄'!$F$39=$A27,'台帳_空欄'!$A$39&amp;" ","")&amp;IF('台帳_空欄'!$F$40=$A27,'台帳_空欄'!$A$40&amp;" ","")&amp;IF('台帳_空欄'!$F$41=$A27,'台帳_空欄'!$A$41&amp;" ","")&amp;IF('台帳_空欄'!$F$42=$A27,'台帳_空欄'!$A$42&amp;" ","")&amp;IF('台帳_空欄'!$F$43=$A27,'台帳_空欄'!$A$43&amp;" ","")&amp;IF('台帳_空欄'!$F$44=$A27,'台帳_空欄'!$A$44&amp;" ","")&amp;IF('台帳_空欄'!$F$45=$A27,'台帳_空欄'!$A$45&amp;" ","")&amp;IF('台帳_空欄'!$F$46=$A27,'台帳_空欄'!$A$46&amp;" ","")&amp;IF('台帳_空欄'!$F$47=$A27,'台帳_空欄'!$A$47&amp;" ","")&amp;IF('台帳_空欄'!$F$48=$A27,'台帳_空欄'!$A$48&amp;" ","")&amp;IF('台帳_空欄'!$F$49=$A27,'台帳_空欄'!$A$49&amp;" ","")&amp;IF('台帳_空欄'!$F$50=$A27,'台帳_空欄'!$A$50&amp;" ","")&amp;IF('台帳_空欄'!$F$51=$A27,'台帳_空欄'!$A$51&amp;" ","")&amp;IF('台帳_空欄'!$F$52=$A27,'台帳_空欄'!$A$52&amp;" ","")&amp;IF('台帳_空欄'!$F$53=$A27,'台帳_空欄'!$A$53&amp;" ","")&amp;IF('台帳_空欄'!$F$54=$A27,'台帳_空欄'!$A$54&amp;" ","")&amp;IF('台帳_空欄'!$F$55=$A27,'台帳_空欄'!$A$55&amp;" ",""))</x:f>
      </x:c>
      <x:c r="D27" s="40" t="str">
        <x:f>IF($A27="","",IF('台帳_空欄'!$W$6=$A27,'台帳_空欄'!$A$6&amp;" ","")&amp;IF('台帳_空欄'!$W$7=$A27,'台帳_空欄'!$A$7&amp;" ","")&amp;IF('台帳_空欄'!$W$8=$A27,'台帳_空欄'!$A$8&amp;" ","")&amp;IF('台帳_空欄'!$W$9=$A27,'台帳_空欄'!$A$9&amp;" ","")&amp;IF('台帳_空欄'!$W$10=$A27,'台帳_空欄'!$A$10&amp;" ","")&amp;IF('台帳_空欄'!$W$11=$A27,'台帳_空欄'!$A$11&amp;" ","")&amp;IF('台帳_空欄'!$W$12=$A27,'台帳_空欄'!$A$12&amp;" ","")&amp;IF('台帳_空欄'!$W$13=$A27,'台帳_空欄'!$A$13&amp;" ","")&amp;IF('台帳_空欄'!$W$14=$A27,'台帳_空欄'!$A$14&amp;" ","")&amp;IF('台帳_空欄'!$W$15=$A27,'台帳_空欄'!$A$15&amp;" ","")&amp;IF('台帳_空欄'!$W$16=$A27,'台帳_空欄'!$A$16&amp;" ","")&amp;IF('台帳_空欄'!$W$17=$A27,'台帳_空欄'!$A$17&amp;" ","")&amp;IF('台帳_空欄'!$W$18=$A27,'台帳_空欄'!$A$18&amp;" ","")&amp;IF('台帳_空欄'!$W$19=$A27,'台帳_空欄'!$A$19&amp;" ","")&amp;IF('台帳_空欄'!$W$20=$A27,'台帳_空欄'!$A$20&amp;" ","")&amp;IF('台帳_空欄'!$W$21=$A27,'台帳_空欄'!$A$21&amp;" ","")&amp;IF('台帳_空欄'!$W$22=$A27,'台帳_空欄'!$A$22&amp;" ","")&amp;IF('台帳_空欄'!$W$23=$A27,'台帳_空欄'!$A$23&amp;" ","")&amp;IF('台帳_空欄'!$W$24=$A27,'台帳_空欄'!$A$24&amp;" ","")&amp;IF('台帳_空欄'!$W$25=$A27,'台帳_空欄'!$A$25&amp;" ","")&amp;IF('台帳_空欄'!$W$26=$A27,'台帳_空欄'!$A$26&amp;" ","")&amp;IF('台帳_空欄'!$W$27=$A27,'台帳_空欄'!$A$27&amp;" ","")&amp;IF('台帳_空欄'!$W$28=$A27,'台帳_空欄'!$A$28&amp;" ","")&amp;IF('台帳_空欄'!$W$29=$A27,'台帳_空欄'!$A$29&amp;" ","")&amp;IF('台帳_空欄'!$W$30=$A27,'台帳_空欄'!$A$30&amp;" ","")&amp;IF('台帳_空欄'!$W$31=$A27,'台帳_空欄'!$A$31&amp;" ","")&amp;IF('台帳_空欄'!$W$32=$A27,'台帳_空欄'!$A$32&amp;" ","")&amp;IF('台帳_空欄'!$W$33=$A27,'台帳_空欄'!$A$33&amp;" ","")&amp;IF('台帳_空欄'!$W$34=$A27,'台帳_空欄'!$A$34&amp;" ","")&amp;IF('台帳_空欄'!$W$35=$A27,'台帳_空欄'!$A$35&amp;" ","")&amp;IF('台帳_空欄'!$W$36=$A27,'台帳_空欄'!$A$36&amp;" ","")&amp;IF('台帳_空欄'!$W$37=$A27,'台帳_空欄'!$A$37&amp;" ","")&amp;IF('台帳_空欄'!$W$38=$A27,'台帳_空欄'!$A$38&amp;" ","")&amp;IF('台帳_空欄'!$W$39=$A27,'台帳_空欄'!$A$39&amp;" ","")&amp;IF('台帳_空欄'!$W$40=$A27,'台帳_空欄'!$A$40&amp;" ","")&amp;IF('台帳_空欄'!$W$41=$A27,'台帳_空欄'!$A$41&amp;" ","")&amp;IF('台帳_空欄'!$W$42=$A27,'台帳_空欄'!$A$42&amp;" ","")&amp;IF('台帳_空欄'!$W$43=$A27,'台帳_空欄'!$A$43&amp;" ","")&amp;IF('台帳_空欄'!$W$44=$A27,'台帳_空欄'!$A$44&amp;" ","")&amp;IF('台帳_空欄'!$W$45=$A27,'台帳_空欄'!$A$45&amp;" ","")&amp;IF('台帳_空欄'!$W$46=$A27,'台帳_空欄'!$A$46&amp;" ","")&amp;IF('台帳_空欄'!$W$47=$A27,'台帳_空欄'!$A$47&amp;" ","")&amp;IF('台帳_空欄'!$W$48=$A27,'台帳_空欄'!$A$48&amp;" ","")&amp;IF('台帳_空欄'!$W$49=$A27,'台帳_空欄'!$A$49&amp;" ","")&amp;IF('台帳_空欄'!$W$50=$A27,'台帳_空欄'!$A$50&amp;" ","")&amp;IF('台帳_空欄'!$W$51=$A27,'台帳_空欄'!$A$51&amp;" ","")&amp;IF('台帳_空欄'!$W$52=$A27,'台帳_空欄'!$A$52&amp;" ","")&amp;IF('台帳_空欄'!$W$53=$A27,'台帳_空欄'!$A$53&amp;" ","")&amp;IF('台帳_空欄'!$W$54=$A27,'台帳_空欄'!$A$54&amp;" ","")&amp;IF('台帳_空欄'!$W$55=$A27,'台帳_空欄'!$A$55&amp;" ",""))</x:f>
      </x:c>
      <x:c r="E27" s="40" t="str">
        <x:f>IF(A27="","",IF(OR(B27&lt;&gt;"",C27&lt;&gt;"",D27&lt;&gt;""),"台帳で完了状態・担当を確認",""))</x:f>
      </x:c>
    </x:row>
    <x:row r="28" ht="37" customHeight="1">
      <x:c r="A28" s="60" t="n">
        <x:f>IF(MONTH(DATE(YEAR($B$3),MONTH($B$3),23))=MONTH($B$3),DATE(YEAR($B$3),MONTH($B$3),23),"")</x:f>
        <x:v>46288</x:v>
      </x:c>
      <x:c r="B28" s="40" t="str">
        <x:f>IF($A28="","",IF('台帳_空欄'!$I$6=$A28,'台帳_空欄'!$A$6&amp;" ","")&amp;IF('台帳_空欄'!$I$7=$A28,'台帳_空欄'!$A$7&amp;" ","")&amp;IF('台帳_空欄'!$I$8=$A28,'台帳_空欄'!$A$8&amp;" ","")&amp;IF('台帳_空欄'!$I$9=$A28,'台帳_空欄'!$A$9&amp;" ","")&amp;IF('台帳_空欄'!$I$10=$A28,'台帳_空欄'!$A$10&amp;" ","")&amp;IF('台帳_空欄'!$I$11=$A28,'台帳_空欄'!$A$11&amp;" ","")&amp;IF('台帳_空欄'!$I$12=$A28,'台帳_空欄'!$A$12&amp;" ","")&amp;IF('台帳_空欄'!$I$13=$A28,'台帳_空欄'!$A$13&amp;" ","")&amp;IF('台帳_空欄'!$I$14=$A28,'台帳_空欄'!$A$14&amp;" ","")&amp;IF('台帳_空欄'!$I$15=$A28,'台帳_空欄'!$A$15&amp;" ","")&amp;IF('台帳_空欄'!$I$16=$A28,'台帳_空欄'!$A$16&amp;" ","")&amp;IF('台帳_空欄'!$I$17=$A28,'台帳_空欄'!$A$17&amp;" ","")&amp;IF('台帳_空欄'!$I$18=$A28,'台帳_空欄'!$A$18&amp;" ","")&amp;IF('台帳_空欄'!$I$19=$A28,'台帳_空欄'!$A$19&amp;" ","")&amp;IF('台帳_空欄'!$I$20=$A28,'台帳_空欄'!$A$20&amp;" ","")&amp;IF('台帳_空欄'!$I$21=$A28,'台帳_空欄'!$A$21&amp;" ","")&amp;IF('台帳_空欄'!$I$22=$A28,'台帳_空欄'!$A$22&amp;" ","")&amp;IF('台帳_空欄'!$I$23=$A28,'台帳_空欄'!$A$23&amp;" ","")&amp;IF('台帳_空欄'!$I$24=$A28,'台帳_空欄'!$A$24&amp;" ","")&amp;IF('台帳_空欄'!$I$25=$A28,'台帳_空欄'!$A$25&amp;" ","")&amp;IF('台帳_空欄'!$I$26=$A28,'台帳_空欄'!$A$26&amp;" ","")&amp;IF('台帳_空欄'!$I$27=$A28,'台帳_空欄'!$A$27&amp;" ","")&amp;IF('台帳_空欄'!$I$28=$A28,'台帳_空欄'!$A$28&amp;" ","")&amp;IF('台帳_空欄'!$I$29=$A28,'台帳_空欄'!$A$29&amp;" ","")&amp;IF('台帳_空欄'!$I$30=$A28,'台帳_空欄'!$A$30&amp;" ","")&amp;IF('台帳_空欄'!$I$31=$A28,'台帳_空欄'!$A$31&amp;" ","")&amp;IF('台帳_空欄'!$I$32=$A28,'台帳_空欄'!$A$32&amp;" ","")&amp;IF('台帳_空欄'!$I$33=$A28,'台帳_空欄'!$A$33&amp;" ","")&amp;IF('台帳_空欄'!$I$34=$A28,'台帳_空欄'!$A$34&amp;" ","")&amp;IF('台帳_空欄'!$I$35=$A28,'台帳_空欄'!$A$35&amp;" ","")&amp;IF('台帳_空欄'!$I$36=$A28,'台帳_空欄'!$A$36&amp;" ","")&amp;IF('台帳_空欄'!$I$37=$A28,'台帳_空欄'!$A$37&amp;" ","")&amp;IF('台帳_空欄'!$I$38=$A28,'台帳_空欄'!$A$38&amp;" ","")&amp;IF('台帳_空欄'!$I$39=$A28,'台帳_空欄'!$A$39&amp;" ","")&amp;IF('台帳_空欄'!$I$40=$A28,'台帳_空欄'!$A$40&amp;" ","")&amp;IF('台帳_空欄'!$I$41=$A28,'台帳_空欄'!$A$41&amp;" ","")&amp;IF('台帳_空欄'!$I$42=$A28,'台帳_空欄'!$A$42&amp;" ","")&amp;IF('台帳_空欄'!$I$43=$A28,'台帳_空欄'!$A$43&amp;" ","")&amp;IF('台帳_空欄'!$I$44=$A28,'台帳_空欄'!$A$44&amp;" ","")&amp;IF('台帳_空欄'!$I$45=$A28,'台帳_空欄'!$A$45&amp;" ","")&amp;IF('台帳_空欄'!$I$46=$A28,'台帳_空欄'!$A$46&amp;" ","")&amp;IF('台帳_空欄'!$I$47=$A28,'台帳_空欄'!$A$47&amp;" ","")&amp;IF('台帳_空欄'!$I$48=$A28,'台帳_空欄'!$A$48&amp;" ","")&amp;IF('台帳_空欄'!$I$49=$A28,'台帳_空欄'!$A$49&amp;" ","")&amp;IF('台帳_空欄'!$I$50=$A28,'台帳_空欄'!$A$50&amp;" ","")&amp;IF('台帳_空欄'!$I$51=$A28,'台帳_空欄'!$A$51&amp;" ","")&amp;IF('台帳_空欄'!$I$52=$A28,'台帳_空欄'!$A$52&amp;" ","")&amp;IF('台帳_空欄'!$I$53=$A28,'台帳_空欄'!$A$53&amp;" ","")&amp;IF('台帳_空欄'!$I$54=$A28,'台帳_空欄'!$A$54&amp;" ","")&amp;IF('台帳_空欄'!$I$55=$A28,'台帳_空欄'!$A$55&amp;" ",""))</x:f>
      </x:c>
      <x:c r="C28" s="40" t="str">
        <x:f>IF($A28="","",IF('台帳_空欄'!$F$6=$A28,'台帳_空欄'!$A$6&amp;" ","")&amp;IF('台帳_空欄'!$F$7=$A28,'台帳_空欄'!$A$7&amp;" ","")&amp;IF('台帳_空欄'!$F$8=$A28,'台帳_空欄'!$A$8&amp;" ","")&amp;IF('台帳_空欄'!$F$9=$A28,'台帳_空欄'!$A$9&amp;" ","")&amp;IF('台帳_空欄'!$F$10=$A28,'台帳_空欄'!$A$10&amp;" ","")&amp;IF('台帳_空欄'!$F$11=$A28,'台帳_空欄'!$A$11&amp;" ","")&amp;IF('台帳_空欄'!$F$12=$A28,'台帳_空欄'!$A$12&amp;" ","")&amp;IF('台帳_空欄'!$F$13=$A28,'台帳_空欄'!$A$13&amp;" ","")&amp;IF('台帳_空欄'!$F$14=$A28,'台帳_空欄'!$A$14&amp;" ","")&amp;IF('台帳_空欄'!$F$15=$A28,'台帳_空欄'!$A$15&amp;" ","")&amp;IF('台帳_空欄'!$F$16=$A28,'台帳_空欄'!$A$16&amp;" ","")&amp;IF('台帳_空欄'!$F$17=$A28,'台帳_空欄'!$A$17&amp;" ","")&amp;IF('台帳_空欄'!$F$18=$A28,'台帳_空欄'!$A$18&amp;" ","")&amp;IF('台帳_空欄'!$F$19=$A28,'台帳_空欄'!$A$19&amp;" ","")&amp;IF('台帳_空欄'!$F$20=$A28,'台帳_空欄'!$A$20&amp;" ","")&amp;IF('台帳_空欄'!$F$21=$A28,'台帳_空欄'!$A$21&amp;" ","")&amp;IF('台帳_空欄'!$F$22=$A28,'台帳_空欄'!$A$22&amp;" ","")&amp;IF('台帳_空欄'!$F$23=$A28,'台帳_空欄'!$A$23&amp;" ","")&amp;IF('台帳_空欄'!$F$24=$A28,'台帳_空欄'!$A$24&amp;" ","")&amp;IF('台帳_空欄'!$F$25=$A28,'台帳_空欄'!$A$25&amp;" ","")&amp;IF('台帳_空欄'!$F$26=$A28,'台帳_空欄'!$A$26&amp;" ","")&amp;IF('台帳_空欄'!$F$27=$A28,'台帳_空欄'!$A$27&amp;" ","")&amp;IF('台帳_空欄'!$F$28=$A28,'台帳_空欄'!$A$28&amp;" ","")&amp;IF('台帳_空欄'!$F$29=$A28,'台帳_空欄'!$A$29&amp;" ","")&amp;IF('台帳_空欄'!$F$30=$A28,'台帳_空欄'!$A$30&amp;" ","")&amp;IF('台帳_空欄'!$F$31=$A28,'台帳_空欄'!$A$31&amp;" ","")&amp;IF('台帳_空欄'!$F$32=$A28,'台帳_空欄'!$A$32&amp;" ","")&amp;IF('台帳_空欄'!$F$33=$A28,'台帳_空欄'!$A$33&amp;" ","")&amp;IF('台帳_空欄'!$F$34=$A28,'台帳_空欄'!$A$34&amp;" ","")&amp;IF('台帳_空欄'!$F$35=$A28,'台帳_空欄'!$A$35&amp;" ","")&amp;IF('台帳_空欄'!$F$36=$A28,'台帳_空欄'!$A$36&amp;" ","")&amp;IF('台帳_空欄'!$F$37=$A28,'台帳_空欄'!$A$37&amp;" ","")&amp;IF('台帳_空欄'!$F$38=$A28,'台帳_空欄'!$A$38&amp;" ","")&amp;IF('台帳_空欄'!$F$39=$A28,'台帳_空欄'!$A$39&amp;" ","")&amp;IF('台帳_空欄'!$F$40=$A28,'台帳_空欄'!$A$40&amp;" ","")&amp;IF('台帳_空欄'!$F$41=$A28,'台帳_空欄'!$A$41&amp;" ","")&amp;IF('台帳_空欄'!$F$42=$A28,'台帳_空欄'!$A$42&amp;" ","")&amp;IF('台帳_空欄'!$F$43=$A28,'台帳_空欄'!$A$43&amp;" ","")&amp;IF('台帳_空欄'!$F$44=$A28,'台帳_空欄'!$A$44&amp;" ","")&amp;IF('台帳_空欄'!$F$45=$A28,'台帳_空欄'!$A$45&amp;" ","")&amp;IF('台帳_空欄'!$F$46=$A28,'台帳_空欄'!$A$46&amp;" ","")&amp;IF('台帳_空欄'!$F$47=$A28,'台帳_空欄'!$A$47&amp;" ","")&amp;IF('台帳_空欄'!$F$48=$A28,'台帳_空欄'!$A$48&amp;" ","")&amp;IF('台帳_空欄'!$F$49=$A28,'台帳_空欄'!$A$49&amp;" ","")&amp;IF('台帳_空欄'!$F$50=$A28,'台帳_空欄'!$A$50&amp;" ","")&amp;IF('台帳_空欄'!$F$51=$A28,'台帳_空欄'!$A$51&amp;" ","")&amp;IF('台帳_空欄'!$F$52=$A28,'台帳_空欄'!$A$52&amp;" ","")&amp;IF('台帳_空欄'!$F$53=$A28,'台帳_空欄'!$A$53&amp;" ","")&amp;IF('台帳_空欄'!$F$54=$A28,'台帳_空欄'!$A$54&amp;" ","")&amp;IF('台帳_空欄'!$F$55=$A28,'台帳_空欄'!$A$55&amp;" ",""))</x:f>
      </x:c>
      <x:c r="D28" s="40" t="str">
        <x:f>IF($A28="","",IF('台帳_空欄'!$W$6=$A28,'台帳_空欄'!$A$6&amp;" ","")&amp;IF('台帳_空欄'!$W$7=$A28,'台帳_空欄'!$A$7&amp;" ","")&amp;IF('台帳_空欄'!$W$8=$A28,'台帳_空欄'!$A$8&amp;" ","")&amp;IF('台帳_空欄'!$W$9=$A28,'台帳_空欄'!$A$9&amp;" ","")&amp;IF('台帳_空欄'!$W$10=$A28,'台帳_空欄'!$A$10&amp;" ","")&amp;IF('台帳_空欄'!$W$11=$A28,'台帳_空欄'!$A$11&amp;" ","")&amp;IF('台帳_空欄'!$W$12=$A28,'台帳_空欄'!$A$12&amp;" ","")&amp;IF('台帳_空欄'!$W$13=$A28,'台帳_空欄'!$A$13&amp;" ","")&amp;IF('台帳_空欄'!$W$14=$A28,'台帳_空欄'!$A$14&amp;" ","")&amp;IF('台帳_空欄'!$W$15=$A28,'台帳_空欄'!$A$15&amp;" ","")&amp;IF('台帳_空欄'!$W$16=$A28,'台帳_空欄'!$A$16&amp;" ","")&amp;IF('台帳_空欄'!$W$17=$A28,'台帳_空欄'!$A$17&amp;" ","")&amp;IF('台帳_空欄'!$W$18=$A28,'台帳_空欄'!$A$18&amp;" ","")&amp;IF('台帳_空欄'!$W$19=$A28,'台帳_空欄'!$A$19&amp;" ","")&amp;IF('台帳_空欄'!$W$20=$A28,'台帳_空欄'!$A$20&amp;" ","")&amp;IF('台帳_空欄'!$W$21=$A28,'台帳_空欄'!$A$21&amp;" ","")&amp;IF('台帳_空欄'!$W$22=$A28,'台帳_空欄'!$A$22&amp;" ","")&amp;IF('台帳_空欄'!$W$23=$A28,'台帳_空欄'!$A$23&amp;" ","")&amp;IF('台帳_空欄'!$W$24=$A28,'台帳_空欄'!$A$24&amp;" ","")&amp;IF('台帳_空欄'!$W$25=$A28,'台帳_空欄'!$A$25&amp;" ","")&amp;IF('台帳_空欄'!$W$26=$A28,'台帳_空欄'!$A$26&amp;" ","")&amp;IF('台帳_空欄'!$W$27=$A28,'台帳_空欄'!$A$27&amp;" ","")&amp;IF('台帳_空欄'!$W$28=$A28,'台帳_空欄'!$A$28&amp;" ","")&amp;IF('台帳_空欄'!$W$29=$A28,'台帳_空欄'!$A$29&amp;" ","")&amp;IF('台帳_空欄'!$W$30=$A28,'台帳_空欄'!$A$30&amp;" ","")&amp;IF('台帳_空欄'!$W$31=$A28,'台帳_空欄'!$A$31&amp;" ","")&amp;IF('台帳_空欄'!$W$32=$A28,'台帳_空欄'!$A$32&amp;" ","")&amp;IF('台帳_空欄'!$W$33=$A28,'台帳_空欄'!$A$33&amp;" ","")&amp;IF('台帳_空欄'!$W$34=$A28,'台帳_空欄'!$A$34&amp;" ","")&amp;IF('台帳_空欄'!$W$35=$A28,'台帳_空欄'!$A$35&amp;" ","")&amp;IF('台帳_空欄'!$W$36=$A28,'台帳_空欄'!$A$36&amp;" ","")&amp;IF('台帳_空欄'!$W$37=$A28,'台帳_空欄'!$A$37&amp;" ","")&amp;IF('台帳_空欄'!$W$38=$A28,'台帳_空欄'!$A$38&amp;" ","")&amp;IF('台帳_空欄'!$W$39=$A28,'台帳_空欄'!$A$39&amp;" ","")&amp;IF('台帳_空欄'!$W$40=$A28,'台帳_空欄'!$A$40&amp;" ","")&amp;IF('台帳_空欄'!$W$41=$A28,'台帳_空欄'!$A$41&amp;" ","")&amp;IF('台帳_空欄'!$W$42=$A28,'台帳_空欄'!$A$42&amp;" ","")&amp;IF('台帳_空欄'!$W$43=$A28,'台帳_空欄'!$A$43&amp;" ","")&amp;IF('台帳_空欄'!$W$44=$A28,'台帳_空欄'!$A$44&amp;" ","")&amp;IF('台帳_空欄'!$W$45=$A28,'台帳_空欄'!$A$45&amp;" ","")&amp;IF('台帳_空欄'!$W$46=$A28,'台帳_空欄'!$A$46&amp;" ","")&amp;IF('台帳_空欄'!$W$47=$A28,'台帳_空欄'!$A$47&amp;" ","")&amp;IF('台帳_空欄'!$W$48=$A28,'台帳_空欄'!$A$48&amp;" ","")&amp;IF('台帳_空欄'!$W$49=$A28,'台帳_空欄'!$A$49&amp;" ","")&amp;IF('台帳_空欄'!$W$50=$A28,'台帳_空欄'!$A$50&amp;" ","")&amp;IF('台帳_空欄'!$W$51=$A28,'台帳_空欄'!$A$51&amp;" ","")&amp;IF('台帳_空欄'!$W$52=$A28,'台帳_空欄'!$A$52&amp;" ","")&amp;IF('台帳_空欄'!$W$53=$A28,'台帳_空欄'!$A$53&amp;" ","")&amp;IF('台帳_空欄'!$W$54=$A28,'台帳_空欄'!$A$54&amp;" ","")&amp;IF('台帳_空欄'!$W$55=$A28,'台帳_空欄'!$A$55&amp;" ",""))</x:f>
      </x:c>
      <x:c r="E28" s="40" t="str">
        <x:f>IF(A28="","",IF(OR(B28&lt;&gt;"",C28&lt;&gt;"",D28&lt;&gt;""),"台帳で完了状態・担当を確認",""))</x:f>
      </x:c>
    </x:row>
    <x:row r="29" ht="37" customHeight="1">
      <x:c r="A29" s="60" t="n">
        <x:f>IF(MONTH(DATE(YEAR($B$3),MONTH($B$3),24))=MONTH($B$3),DATE(YEAR($B$3),MONTH($B$3),24),"")</x:f>
        <x:v>46289</x:v>
      </x:c>
      <x:c r="B29" s="40" t="str">
        <x:f>IF($A29="","",IF('台帳_空欄'!$I$6=$A29,'台帳_空欄'!$A$6&amp;" ","")&amp;IF('台帳_空欄'!$I$7=$A29,'台帳_空欄'!$A$7&amp;" ","")&amp;IF('台帳_空欄'!$I$8=$A29,'台帳_空欄'!$A$8&amp;" ","")&amp;IF('台帳_空欄'!$I$9=$A29,'台帳_空欄'!$A$9&amp;" ","")&amp;IF('台帳_空欄'!$I$10=$A29,'台帳_空欄'!$A$10&amp;" ","")&amp;IF('台帳_空欄'!$I$11=$A29,'台帳_空欄'!$A$11&amp;" ","")&amp;IF('台帳_空欄'!$I$12=$A29,'台帳_空欄'!$A$12&amp;" ","")&amp;IF('台帳_空欄'!$I$13=$A29,'台帳_空欄'!$A$13&amp;" ","")&amp;IF('台帳_空欄'!$I$14=$A29,'台帳_空欄'!$A$14&amp;" ","")&amp;IF('台帳_空欄'!$I$15=$A29,'台帳_空欄'!$A$15&amp;" ","")&amp;IF('台帳_空欄'!$I$16=$A29,'台帳_空欄'!$A$16&amp;" ","")&amp;IF('台帳_空欄'!$I$17=$A29,'台帳_空欄'!$A$17&amp;" ","")&amp;IF('台帳_空欄'!$I$18=$A29,'台帳_空欄'!$A$18&amp;" ","")&amp;IF('台帳_空欄'!$I$19=$A29,'台帳_空欄'!$A$19&amp;" ","")&amp;IF('台帳_空欄'!$I$20=$A29,'台帳_空欄'!$A$20&amp;" ","")&amp;IF('台帳_空欄'!$I$21=$A29,'台帳_空欄'!$A$21&amp;" ","")&amp;IF('台帳_空欄'!$I$22=$A29,'台帳_空欄'!$A$22&amp;" ","")&amp;IF('台帳_空欄'!$I$23=$A29,'台帳_空欄'!$A$23&amp;" ","")&amp;IF('台帳_空欄'!$I$24=$A29,'台帳_空欄'!$A$24&amp;" ","")&amp;IF('台帳_空欄'!$I$25=$A29,'台帳_空欄'!$A$25&amp;" ","")&amp;IF('台帳_空欄'!$I$26=$A29,'台帳_空欄'!$A$26&amp;" ","")&amp;IF('台帳_空欄'!$I$27=$A29,'台帳_空欄'!$A$27&amp;" ","")&amp;IF('台帳_空欄'!$I$28=$A29,'台帳_空欄'!$A$28&amp;" ","")&amp;IF('台帳_空欄'!$I$29=$A29,'台帳_空欄'!$A$29&amp;" ","")&amp;IF('台帳_空欄'!$I$30=$A29,'台帳_空欄'!$A$30&amp;" ","")&amp;IF('台帳_空欄'!$I$31=$A29,'台帳_空欄'!$A$31&amp;" ","")&amp;IF('台帳_空欄'!$I$32=$A29,'台帳_空欄'!$A$32&amp;" ","")&amp;IF('台帳_空欄'!$I$33=$A29,'台帳_空欄'!$A$33&amp;" ","")&amp;IF('台帳_空欄'!$I$34=$A29,'台帳_空欄'!$A$34&amp;" ","")&amp;IF('台帳_空欄'!$I$35=$A29,'台帳_空欄'!$A$35&amp;" ","")&amp;IF('台帳_空欄'!$I$36=$A29,'台帳_空欄'!$A$36&amp;" ","")&amp;IF('台帳_空欄'!$I$37=$A29,'台帳_空欄'!$A$37&amp;" ","")&amp;IF('台帳_空欄'!$I$38=$A29,'台帳_空欄'!$A$38&amp;" ","")&amp;IF('台帳_空欄'!$I$39=$A29,'台帳_空欄'!$A$39&amp;" ","")&amp;IF('台帳_空欄'!$I$40=$A29,'台帳_空欄'!$A$40&amp;" ","")&amp;IF('台帳_空欄'!$I$41=$A29,'台帳_空欄'!$A$41&amp;" ","")&amp;IF('台帳_空欄'!$I$42=$A29,'台帳_空欄'!$A$42&amp;" ","")&amp;IF('台帳_空欄'!$I$43=$A29,'台帳_空欄'!$A$43&amp;" ","")&amp;IF('台帳_空欄'!$I$44=$A29,'台帳_空欄'!$A$44&amp;" ","")&amp;IF('台帳_空欄'!$I$45=$A29,'台帳_空欄'!$A$45&amp;" ","")&amp;IF('台帳_空欄'!$I$46=$A29,'台帳_空欄'!$A$46&amp;" ","")&amp;IF('台帳_空欄'!$I$47=$A29,'台帳_空欄'!$A$47&amp;" ","")&amp;IF('台帳_空欄'!$I$48=$A29,'台帳_空欄'!$A$48&amp;" ","")&amp;IF('台帳_空欄'!$I$49=$A29,'台帳_空欄'!$A$49&amp;" ","")&amp;IF('台帳_空欄'!$I$50=$A29,'台帳_空欄'!$A$50&amp;" ","")&amp;IF('台帳_空欄'!$I$51=$A29,'台帳_空欄'!$A$51&amp;" ","")&amp;IF('台帳_空欄'!$I$52=$A29,'台帳_空欄'!$A$52&amp;" ","")&amp;IF('台帳_空欄'!$I$53=$A29,'台帳_空欄'!$A$53&amp;" ","")&amp;IF('台帳_空欄'!$I$54=$A29,'台帳_空欄'!$A$54&amp;" ","")&amp;IF('台帳_空欄'!$I$55=$A29,'台帳_空欄'!$A$55&amp;" ",""))</x:f>
      </x:c>
      <x:c r="C29" s="40" t="str">
        <x:f>IF($A29="","",IF('台帳_空欄'!$F$6=$A29,'台帳_空欄'!$A$6&amp;" ","")&amp;IF('台帳_空欄'!$F$7=$A29,'台帳_空欄'!$A$7&amp;" ","")&amp;IF('台帳_空欄'!$F$8=$A29,'台帳_空欄'!$A$8&amp;" ","")&amp;IF('台帳_空欄'!$F$9=$A29,'台帳_空欄'!$A$9&amp;" ","")&amp;IF('台帳_空欄'!$F$10=$A29,'台帳_空欄'!$A$10&amp;" ","")&amp;IF('台帳_空欄'!$F$11=$A29,'台帳_空欄'!$A$11&amp;" ","")&amp;IF('台帳_空欄'!$F$12=$A29,'台帳_空欄'!$A$12&amp;" ","")&amp;IF('台帳_空欄'!$F$13=$A29,'台帳_空欄'!$A$13&amp;" ","")&amp;IF('台帳_空欄'!$F$14=$A29,'台帳_空欄'!$A$14&amp;" ","")&amp;IF('台帳_空欄'!$F$15=$A29,'台帳_空欄'!$A$15&amp;" ","")&amp;IF('台帳_空欄'!$F$16=$A29,'台帳_空欄'!$A$16&amp;" ","")&amp;IF('台帳_空欄'!$F$17=$A29,'台帳_空欄'!$A$17&amp;" ","")&amp;IF('台帳_空欄'!$F$18=$A29,'台帳_空欄'!$A$18&amp;" ","")&amp;IF('台帳_空欄'!$F$19=$A29,'台帳_空欄'!$A$19&amp;" ","")&amp;IF('台帳_空欄'!$F$20=$A29,'台帳_空欄'!$A$20&amp;" ","")&amp;IF('台帳_空欄'!$F$21=$A29,'台帳_空欄'!$A$21&amp;" ","")&amp;IF('台帳_空欄'!$F$22=$A29,'台帳_空欄'!$A$22&amp;" ","")&amp;IF('台帳_空欄'!$F$23=$A29,'台帳_空欄'!$A$23&amp;" ","")&amp;IF('台帳_空欄'!$F$24=$A29,'台帳_空欄'!$A$24&amp;" ","")&amp;IF('台帳_空欄'!$F$25=$A29,'台帳_空欄'!$A$25&amp;" ","")&amp;IF('台帳_空欄'!$F$26=$A29,'台帳_空欄'!$A$26&amp;" ","")&amp;IF('台帳_空欄'!$F$27=$A29,'台帳_空欄'!$A$27&amp;" ","")&amp;IF('台帳_空欄'!$F$28=$A29,'台帳_空欄'!$A$28&amp;" ","")&amp;IF('台帳_空欄'!$F$29=$A29,'台帳_空欄'!$A$29&amp;" ","")&amp;IF('台帳_空欄'!$F$30=$A29,'台帳_空欄'!$A$30&amp;" ","")&amp;IF('台帳_空欄'!$F$31=$A29,'台帳_空欄'!$A$31&amp;" ","")&amp;IF('台帳_空欄'!$F$32=$A29,'台帳_空欄'!$A$32&amp;" ","")&amp;IF('台帳_空欄'!$F$33=$A29,'台帳_空欄'!$A$33&amp;" ","")&amp;IF('台帳_空欄'!$F$34=$A29,'台帳_空欄'!$A$34&amp;" ","")&amp;IF('台帳_空欄'!$F$35=$A29,'台帳_空欄'!$A$35&amp;" ","")&amp;IF('台帳_空欄'!$F$36=$A29,'台帳_空欄'!$A$36&amp;" ","")&amp;IF('台帳_空欄'!$F$37=$A29,'台帳_空欄'!$A$37&amp;" ","")&amp;IF('台帳_空欄'!$F$38=$A29,'台帳_空欄'!$A$38&amp;" ","")&amp;IF('台帳_空欄'!$F$39=$A29,'台帳_空欄'!$A$39&amp;" ","")&amp;IF('台帳_空欄'!$F$40=$A29,'台帳_空欄'!$A$40&amp;" ","")&amp;IF('台帳_空欄'!$F$41=$A29,'台帳_空欄'!$A$41&amp;" ","")&amp;IF('台帳_空欄'!$F$42=$A29,'台帳_空欄'!$A$42&amp;" ","")&amp;IF('台帳_空欄'!$F$43=$A29,'台帳_空欄'!$A$43&amp;" ","")&amp;IF('台帳_空欄'!$F$44=$A29,'台帳_空欄'!$A$44&amp;" ","")&amp;IF('台帳_空欄'!$F$45=$A29,'台帳_空欄'!$A$45&amp;" ","")&amp;IF('台帳_空欄'!$F$46=$A29,'台帳_空欄'!$A$46&amp;" ","")&amp;IF('台帳_空欄'!$F$47=$A29,'台帳_空欄'!$A$47&amp;" ","")&amp;IF('台帳_空欄'!$F$48=$A29,'台帳_空欄'!$A$48&amp;" ","")&amp;IF('台帳_空欄'!$F$49=$A29,'台帳_空欄'!$A$49&amp;" ","")&amp;IF('台帳_空欄'!$F$50=$A29,'台帳_空欄'!$A$50&amp;" ","")&amp;IF('台帳_空欄'!$F$51=$A29,'台帳_空欄'!$A$51&amp;" ","")&amp;IF('台帳_空欄'!$F$52=$A29,'台帳_空欄'!$A$52&amp;" ","")&amp;IF('台帳_空欄'!$F$53=$A29,'台帳_空欄'!$A$53&amp;" ","")&amp;IF('台帳_空欄'!$F$54=$A29,'台帳_空欄'!$A$54&amp;" ","")&amp;IF('台帳_空欄'!$F$55=$A29,'台帳_空欄'!$A$55&amp;" ",""))</x:f>
      </x:c>
      <x:c r="D29" s="40" t="str">
        <x:f>IF($A29="","",IF('台帳_空欄'!$W$6=$A29,'台帳_空欄'!$A$6&amp;" ","")&amp;IF('台帳_空欄'!$W$7=$A29,'台帳_空欄'!$A$7&amp;" ","")&amp;IF('台帳_空欄'!$W$8=$A29,'台帳_空欄'!$A$8&amp;" ","")&amp;IF('台帳_空欄'!$W$9=$A29,'台帳_空欄'!$A$9&amp;" ","")&amp;IF('台帳_空欄'!$W$10=$A29,'台帳_空欄'!$A$10&amp;" ","")&amp;IF('台帳_空欄'!$W$11=$A29,'台帳_空欄'!$A$11&amp;" ","")&amp;IF('台帳_空欄'!$W$12=$A29,'台帳_空欄'!$A$12&amp;" ","")&amp;IF('台帳_空欄'!$W$13=$A29,'台帳_空欄'!$A$13&amp;" ","")&amp;IF('台帳_空欄'!$W$14=$A29,'台帳_空欄'!$A$14&amp;" ","")&amp;IF('台帳_空欄'!$W$15=$A29,'台帳_空欄'!$A$15&amp;" ","")&amp;IF('台帳_空欄'!$W$16=$A29,'台帳_空欄'!$A$16&amp;" ","")&amp;IF('台帳_空欄'!$W$17=$A29,'台帳_空欄'!$A$17&amp;" ","")&amp;IF('台帳_空欄'!$W$18=$A29,'台帳_空欄'!$A$18&amp;" ","")&amp;IF('台帳_空欄'!$W$19=$A29,'台帳_空欄'!$A$19&amp;" ","")&amp;IF('台帳_空欄'!$W$20=$A29,'台帳_空欄'!$A$20&amp;" ","")&amp;IF('台帳_空欄'!$W$21=$A29,'台帳_空欄'!$A$21&amp;" ","")&amp;IF('台帳_空欄'!$W$22=$A29,'台帳_空欄'!$A$22&amp;" ","")&amp;IF('台帳_空欄'!$W$23=$A29,'台帳_空欄'!$A$23&amp;" ","")&amp;IF('台帳_空欄'!$W$24=$A29,'台帳_空欄'!$A$24&amp;" ","")&amp;IF('台帳_空欄'!$W$25=$A29,'台帳_空欄'!$A$25&amp;" ","")&amp;IF('台帳_空欄'!$W$26=$A29,'台帳_空欄'!$A$26&amp;" ","")&amp;IF('台帳_空欄'!$W$27=$A29,'台帳_空欄'!$A$27&amp;" ","")&amp;IF('台帳_空欄'!$W$28=$A29,'台帳_空欄'!$A$28&amp;" ","")&amp;IF('台帳_空欄'!$W$29=$A29,'台帳_空欄'!$A$29&amp;" ","")&amp;IF('台帳_空欄'!$W$30=$A29,'台帳_空欄'!$A$30&amp;" ","")&amp;IF('台帳_空欄'!$W$31=$A29,'台帳_空欄'!$A$31&amp;" ","")&amp;IF('台帳_空欄'!$W$32=$A29,'台帳_空欄'!$A$32&amp;" ","")&amp;IF('台帳_空欄'!$W$33=$A29,'台帳_空欄'!$A$33&amp;" ","")&amp;IF('台帳_空欄'!$W$34=$A29,'台帳_空欄'!$A$34&amp;" ","")&amp;IF('台帳_空欄'!$W$35=$A29,'台帳_空欄'!$A$35&amp;" ","")&amp;IF('台帳_空欄'!$W$36=$A29,'台帳_空欄'!$A$36&amp;" ","")&amp;IF('台帳_空欄'!$W$37=$A29,'台帳_空欄'!$A$37&amp;" ","")&amp;IF('台帳_空欄'!$W$38=$A29,'台帳_空欄'!$A$38&amp;" ","")&amp;IF('台帳_空欄'!$W$39=$A29,'台帳_空欄'!$A$39&amp;" ","")&amp;IF('台帳_空欄'!$W$40=$A29,'台帳_空欄'!$A$40&amp;" ","")&amp;IF('台帳_空欄'!$W$41=$A29,'台帳_空欄'!$A$41&amp;" ","")&amp;IF('台帳_空欄'!$W$42=$A29,'台帳_空欄'!$A$42&amp;" ","")&amp;IF('台帳_空欄'!$W$43=$A29,'台帳_空欄'!$A$43&amp;" ","")&amp;IF('台帳_空欄'!$W$44=$A29,'台帳_空欄'!$A$44&amp;" ","")&amp;IF('台帳_空欄'!$W$45=$A29,'台帳_空欄'!$A$45&amp;" ","")&amp;IF('台帳_空欄'!$W$46=$A29,'台帳_空欄'!$A$46&amp;" ","")&amp;IF('台帳_空欄'!$W$47=$A29,'台帳_空欄'!$A$47&amp;" ","")&amp;IF('台帳_空欄'!$W$48=$A29,'台帳_空欄'!$A$48&amp;" ","")&amp;IF('台帳_空欄'!$W$49=$A29,'台帳_空欄'!$A$49&amp;" ","")&amp;IF('台帳_空欄'!$W$50=$A29,'台帳_空欄'!$A$50&amp;" ","")&amp;IF('台帳_空欄'!$W$51=$A29,'台帳_空欄'!$A$51&amp;" ","")&amp;IF('台帳_空欄'!$W$52=$A29,'台帳_空欄'!$A$52&amp;" ","")&amp;IF('台帳_空欄'!$W$53=$A29,'台帳_空欄'!$A$53&amp;" ","")&amp;IF('台帳_空欄'!$W$54=$A29,'台帳_空欄'!$A$54&amp;" ","")&amp;IF('台帳_空欄'!$W$55=$A29,'台帳_空欄'!$A$55&amp;" ",""))</x:f>
      </x:c>
      <x:c r="E29" s="40" t="str">
        <x:f>IF(A29="","",IF(OR(B29&lt;&gt;"",C29&lt;&gt;"",D29&lt;&gt;""),"台帳で完了状態・担当を確認",""))</x:f>
      </x:c>
    </x:row>
    <x:row r="30" ht="37" customHeight="1">
      <x:c r="A30" s="60" t="n">
        <x:f>IF(MONTH(DATE(YEAR($B$3),MONTH($B$3),25))=MONTH($B$3),DATE(YEAR($B$3),MONTH($B$3),25),"")</x:f>
        <x:v>46290</x:v>
      </x:c>
      <x:c r="B30" s="40" t="str">
        <x:f>IF($A30="","",IF('台帳_空欄'!$I$6=$A30,'台帳_空欄'!$A$6&amp;" ","")&amp;IF('台帳_空欄'!$I$7=$A30,'台帳_空欄'!$A$7&amp;" ","")&amp;IF('台帳_空欄'!$I$8=$A30,'台帳_空欄'!$A$8&amp;" ","")&amp;IF('台帳_空欄'!$I$9=$A30,'台帳_空欄'!$A$9&amp;" ","")&amp;IF('台帳_空欄'!$I$10=$A30,'台帳_空欄'!$A$10&amp;" ","")&amp;IF('台帳_空欄'!$I$11=$A30,'台帳_空欄'!$A$11&amp;" ","")&amp;IF('台帳_空欄'!$I$12=$A30,'台帳_空欄'!$A$12&amp;" ","")&amp;IF('台帳_空欄'!$I$13=$A30,'台帳_空欄'!$A$13&amp;" ","")&amp;IF('台帳_空欄'!$I$14=$A30,'台帳_空欄'!$A$14&amp;" ","")&amp;IF('台帳_空欄'!$I$15=$A30,'台帳_空欄'!$A$15&amp;" ","")&amp;IF('台帳_空欄'!$I$16=$A30,'台帳_空欄'!$A$16&amp;" ","")&amp;IF('台帳_空欄'!$I$17=$A30,'台帳_空欄'!$A$17&amp;" ","")&amp;IF('台帳_空欄'!$I$18=$A30,'台帳_空欄'!$A$18&amp;" ","")&amp;IF('台帳_空欄'!$I$19=$A30,'台帳_空欄'!$A$19&amp;" ","")&amp;IF('台帳_空欄'!$I$20=$A30,'台帳_空欄'!$A$20&amp;" ","")&amp;IF('台帳_空欄'!$I$21=$A30,'台帳_空欄'!$A$21&amp;" ","")&amp;IF('台帳_空欄'!$I$22=$A30,'台帳_空欄'!$A$22&amp;" ","")&amp;IF('台帳_空欄'!$I$23=$A30,'台帳_空欄'!$A$23&amp;" ","")&amp;IF('台帳_空欄'!$I$24=$A30,'台帳_空欄'!$A$24&amp;" ","")&amp;IF('台帳_空欄'!$I$25=$A30,'台帳_空欄'!$A$25&amp;" ","")&amp;IF('台帳_空欄'!$I$26=$A30,'台帳_空欄'!$A$26&amp;" ","")&amp;IF('台帳_空欄'!$I$27=$A30,'台帳_空欄'!$A$27&amp;" ","")&amp;IF('台帳_空欄'!$I$28=$A30,'台帳_空欄'!$A$28&amp;" ","")&amp;IF('台帳_空欄'!$I$29=$A30,'台帳_空欄'!$A$29&amp;" ","")&amp;IF('台帳_空欄'!$I$30=$A30,'台帳_空欄'!$A$30&amp;" ","")&amp;IF('台帳_空欄'!$I$31=$A30,'台帳_空欄'!$A$31&amp;" ","")&amp;IF('台帳_空欄'!$I$32=$A30,'台帳_空欄'!$A$32&amp;" ","")&amp;IF('台帳_空欄'!$I$33=$A30,'台帳_空欄'!$A$33&amp;" ","")&amp;IF('台帳_空欄'!$I$34=$A30,'台帳_空欄'!$A$34&amp;" ","")&amp;IF('台帳_空欄'!$I$35=$A30,'台帳_空欄'!$A$35&amp;" ","")&amp;IF('台帳_空欄'!$I$36=$A30,'台帳_空欄'!$A$36&amp;" ","")&amp;IF('台帳_空欄'!$I$37=$A30,'台帳_空欄'!$A$37&amp;" ","")&amp;IF('台帳_空欄'!$I$38=$A30,'台帳_空欄'!$A$38&amp;" ","")&amp;IF('台帳_空欄'!$I$39=$A30,'台帳_空欄'!$A$39&amp;" ","")&amp;IF('台帳_空欄'!$I$40=$A30,'台帳_空欄'!$A$40&amp;" ","")&amp;IF('台帳_空欄'!$I$41=$A30,'台帳_空欄'!$A$41&amp;" ","")&amp;IF('台帳_空欄'!$I$42=$A30,'台帳_空欄'!$A$42&amp;" ","")&amp;IF('台帳_空欄'!$I$43=$A30,'台帳_空欄'!$A$43&amp;" ","")&amp;IF('台帳_空欄'!$I$44=$A30,'台帳_空欄'!$A$44&amp;" ","")&amp;IF('台帳_空欄'!$I$45=$A30,'台帳_空欄'!$A$45&amp;" ","")&amp;IF('台帳_空欄'!$I$46=$A30,'台帳_空欄'!$A$46&amp;" ","")&amp;IF('台帳_空欄'!$I$47=$A30,'台帳_空欄'!$A$47&amp;" ","")&amp;IF('台帳_空欄'!$I$48=$A30,'台帳_空欄'!$A$48&amp;" ","")&amp;IF('台帳_空欄'!$I$49=$A30,'台帳_空欄'!$A$49&amp;" ","")&amp;IF('台帳_空欄'!$I$50=$A30,'台帳_空欄'!$A$50&amp;" ","")&amp;IF('台帳_空欄'!$I$51=$A30,'台帳_空欄'!$A$51&amp;" ","")&amp;IF('台帳_空欄'!$I$52=$A30,'台帳_空欄'!$A$52&amp;" ","")&amp;IF('台帳_空欄'!$I$53=$A30,'台帳_空欄'!$A$53&amp;" ","")&amp;IF('台帳_空欄'!$I$54=$A30,'台帳_空欄'!$A$54&amp;" ","")&amp;IF('台帳_空欄'!$I$55=$A30,'台帳_空欄'!$A$55&amp;" ",""))</x:f>
      </x:c>
      <x:c r="C30" s="40" t="str">
        <x:f>IF($A30="","",IF('台帳_空欄'!$F$6=$A30,'台帳_空欄'!$A$6&amp;" ","")&amp;IF('台帳_空欄'!$F$7=$A30,'台帳_空欄'!$A$7&amp;" ","")&amp;IF('台帳_空欄'!$F$8=$A30,'台帳_空欄'!$A$8&amp;" ","")&amp;IF('台帳_空欄'!$F$9=$A30,'台帳_空欄'!$A$9&amp;" ","")&amp;IF('台帳_空欄'!$F$10=$A30,'台帳_空欄'!$A$10&amp;" ","")&amp;IF('台帳_空欄'!$F$11=$A30,'台帳_空欄'!$A$11&amp;" ","")&amp;IF('台帳_空欄'!$F$12=$A30,'台帳_空欄'!$A$12&amp;" ","")&amp;IF('台帳_空欄'!$F$13=$A30,'台帳_空欄'!$A$13&amp;" ","")&amp;IF('台帳_空欄'!$F$14=$A30,'台帳_空欄'!$A$14&amp;" ","")&amp;IF('台帳_空欄'!$F$15=$A30,'台帳_空欄'!$A$15&amp;" ","")&amp;IF('台帳_空欄'!$F$16=$A30,'台帳_空欄'!$A$16&amp;" ","")&amp;IF('台帳_空欄'!$F$17=$A30,'台帳_空欄'!$A$17&amp;" ","")&amp;IF('台帳_空欄'!$F$18=$A30,'台帳_空欄'!$A$18&amp;" ","")&amp;IF('台帳_空欄'!$F$19=$A30,'台帳_空欄'!$A$19&amp;" ","")&amp;IF('台帳_空欄'!$F$20=$A30,'台帳_空欄'!$A$20&amp;" ","")&amp;IF('台帳_空欄'!$F$21=$A30,'台帳_空欄'!$A$21&amp;" ","")&amp;IF('台帳_空欄'!$F$22=$A30,'台帳_空欄'!$A$22&amp;" ","")&amp;IF('台帳_空欄'!$F$23=$A30,'台帳_空欄'!$A$23&amp;" ","")&amp;IF('台帳_空欄'!$F$24=$A30,'台帳_空欄'!$A$24&amp;" ","")&amp;IF('台帳_空欄'!$F$25=$A30,'台帳_空欄'!$A$25&amp;" ","")&amp;IF('台帳_空欄'!$F$26=$A30,'台帳_空欄'!$A$26&amp;" ","")&amp;IF('台帳_空欄'!$F$27=$A30,'台帳_空欄'!$A$27&amp;" ","")&amp;IF('台帳_空欄'!$F$28=$A30,'台帳_空欄'!$A$28&amp;" ","")&amp;IF('台帳_空欄'!$F$29=$A30,'台帳_空欄'!$A$29&amp;" ","")&amp;IF('台帳_空欄'!$F$30=$A30,'台帳_空欄'!$A$30&amp;" ","")&amp;IF('台帳_空欄'!$F$31=$A30,'台帳_空欄'!$A$31&amp;" ","")&amp;IF('台帳_空欄'!$F$32=$A30,'台帳_空欄'!$A$32&amp;" ","")&amp;IF('台帳_空欄'!$F$33=$A30,'台帳_空欄'!$A$33&amp;" ","")&amp;IF('台帳_空欄'!$F$34=$A30,'台帳_空欄'!$A$34&amp;" ","")&amp;IF('台帳_空欄'!$F$35=$A30,'台帳_空欄'!$A$35&amp;" ","")&amp;IF('台帳_空欄'!$F$36=$A30,'台帳_空欄'!$A$36&amp;" ","")&amp;IF('台帳_空欄'!$F$37=$A30,'台帳_空欄'!$A$37&amp;" ","")&amp;IF('台帳_空欄'!$F$38=$A30,'台帳_空欄'!$A$38&amp;" ","")&amp;IF('台帳_空欄'!$F$39=$A30,'台帳_空欄'!$A$39&amp;" ","")&amp;IF('台帳_空欄'!$F$40=$A30,'台帳_空欄'!$A$40&amp;" ","")&amp;IF('台帳_空欄'!$F$41=$A30,'台帳_空欄'!$A$41&amp;" ","")&amp;IF('台帳_空欄'!$F$42=$A30,'台帳_空欄'!$A$42&amp;" ","")&amp;IF('台帳_空欄'!$F$43=$A30,'台帳_空欄'!$A$43&amp;" ","")&amp;IF('台帳_空欄'!$F$44=$A30,'台帳_空欄'!$A$44&amp;" ","")&amp;IF('台帳_空欄'!$F$45=$A30,'台帳_空欄'!$A$45&amp;" ","")&amp;IF('台帳_空欄'!$F$46=$A30,'台帳_空欄'!$A$46&amp;" ","")&amp;IF('台帳_空欄'!$F$47=$A30,'台帳_空欄'!$A$47&amp;" ","")&amp;IF('台帳_空欄'!$F$48=$A30,'台帳_空欄'!$A$48&amp;" ","")&amp;IF('台帳_空欄'!$F$49=$A30,'台帳_空欄'!$A$49&amp;" ","")&amp;IF('台帳_空欄'!$F$50=$A30,'台帳_空欄'!$A$50&amp;" ","")&amp;IF('台帳_空欄'!$F$51=$A30,'台帳_空欄'!$A$51&amp;" ","")&amp;IF('台帳_空欄'!$F$52=$A30,'台帳_空欄'!$A$52&amp;" ","")&amp;IF('台帳_空欄'!$F$53=$A30,'台帳_空欄'!$A$53&amp;" ","")&amp;IF('台帳_空欄'!$F$54=$A30,'台帳_空欄'!$A$54&amp;" ","")&amp;IF('台帳_空欄'!$F$55=$A30,'台帳_空欄'!$A$55&amp;" ",""))</x:f>
      </x:c>
      <x:c r="D30" s="40" t="str">
        <x:f>IF($A30="","",IF('台帳_空欄'!$W$6=$A30,'台帳_空欄'!$A$6&amp;" ","")&amp;IF('台帳_空欄'!$W$7=$A30,'台帳_空欄'!$A$7&amp;" ","")&amp;IF('台帳_空欄'!$W$8=$A30,'台帳_空欄'!$A$8&amp;" ","")&amp;IF('台帳_空欄'!$W$9=$A30,'台帳_空欄'!$A$9&amp;" ","")&amp;IF('台帳_空欄'!$W$10=$A30,'台帳_空欄'!$A$10&amp;" ","")&amp;IF('台帳_空欄'!$W$11=$A30,'台帳_空欄'!$A$11&amp;" ","")&amp;IF('台帳_空欄'!$W$12=$A30,'台帳_空欄'!$A$12&amp;" ","")&amp;IF('台帳_空欄'!$W$13=$A30,'台帳_空欄'!$A$13&amp;" ","")&amp;IF('台帳_空欄'!$W$14=$A30,'台帳_空欄'!$A$14&amp;" ","")&amp;IF('台帳_空欄'!$W$15=$A30,'台帳_空欄'!$A$15&amp;" ","")&amp;IF('台帳_空欄'!$W$16=$A30,'台帳_空欄'!$A$16&amp;" ","")&amp;IF('台帳_空欄'!$W$17=$A30,'台帳_空欄'!$A$17&amp;" ","")&amp;IF('台帳_空欄'!$W$18=$A30,'台帳_空欄'!$A$18&amp;" ","")&amp;IF('台帳_空欄'!$W$19=$A30,'台帳_空欄'!$A$19&amp;" ","")&amp;IF('台帳_空欄'!$W$20=$A30,'台帳_空欄'!$A$20&amp;" ","")&amp;IF('台帳_空欄'!$W$21=$A30,'台帳_空欄'!$A$21&amp;" ","")&amp;IF('台帳_空欄'!$W$22=$A30,'台帳_空欄'!$A$22&amp;" ","")&amp;IF('台帳_空欄'!$W$23=$A30,'台帳_空欄'!$A$23&amp;" ","")&amp;IF('台帳_空欄'!$W$24=$A30,'台帳_空欄'!$A$24&amp;" ","")&amp;IF('台帳_空欄'!$W$25=$A30,'台帳_空欄'!$A$25&amp;" ","")&amp;IF('台帳_空欄'!$W$26=$A30,'台帳_空欄'!$A$26&amp;" ","")&amp;IF('台帳_空欄'!$W$27=$A30,'台帳_空欄'!$A$27&amp;" ","")&amp;IF('台帳_空欄'!$W$28=$A30,'台帳_空欄'!$A$28&amp;" ","")&amp;IF('台帳_空欄'!$W$29=$A30,'台帳_空欄'!$A$29&amp;" ","")&amp;IF('台帳_空欄'!$W$30=$A30,'台帳_空欄'!$A$30&amp;" ","")&amp;IF('台帳_空欄'!$W$31=$A30,'台帳_空欄'!$A$31&amp;" ","")&amp;IF('台帳_空欄'!$W$32=$A30,'台帳_空欄'!$A$32&amp;" ","")&amp;IF('台帳_空欄'!$W$33=$A30,'台帳_空欄'!$A$33&amp;" ","")&amp;IF('台帳_空欄'!$W$34=$A30,'台帳_空欄'!$A$34&amp;" ","")&amp;IF('台帳_空欄'!$W$35=$A30,'台帳_空欄'!$A$35&amp;" ","")&amp;IF('台帳_空欄'!$W$36=$A30,'台帳_空欄'!$A$36&amp;" ","")&amp;IF('台帳_空欄'!$W$37=$A30,'台帳_空欄'!$A$37&amp;" ","")&amp;IF('台帳_空欄'!$W$38=$A30,'台帳_空欄'!$A$38&amp;" ","")&amp;IF('台帳_空欄'!$W$39=$A30,'台帳_空欄'!$A$39&amp;" ","")&amp;IF('台帳_空欄'!$W$40=$A30,'台帳_空欄'!$A$40&amp;" ","")&amp;IF('台帳_空欄'!$W$41=$A30,'台帳_空欄'!$A$41&amp;" ","")&amp;IF('台帳_空欄'!$W$42=$A30,'台帳_空欄'!$A$42&amp;" ","")&amp;IF('台帳_空欄'!$W$43=$A30,'台帳_空欄'!$A$43&amp;" ","")&amp;IF('台帳_空欄'!$W$44=$A30,'台帳_空欄'!$A$44&amp;" ","")&amp;IF('台帳_空欄'!$W$45=$A30,'台帳_空欄'!$A$45&amp;" ","")&amp;IF('台帳_空欄'!$W$46=$A30,'台帳_空欄'!$A$46&amp;" ","")&amp;IF('台帳_空欄'!$W$47=$A30,'台帳_空欄'!$A$47&amp;" ","")&amp;IF('台帳_空欄'!$W$48=$A30,'台帳_空欄'!$A$48&amp;" ","")&amp;IF('台帳_空欄'!$W$49=$A30,'台帳_空欄'!$A$49&amp;" ","")&amp;IF('台帳_空欄'!$W$50=$A30,'台帳_空欄'!$A$50&amp;" ","")&amp;IF('台帳_空欄'!$W$51=$A30,'台帳_空欄'!$A$51&amp;" ","")&amp;IF('台帳_空欄'!$W$52=$A30,'台帳_空欄'!$A$52&amp;" ","")&amp;IF('台帳_空欄'!$W$53=$A30,'台帳_空欄'!$A$53&amp;" ","")&amp;IF('台帳_空欄'!$W$54=$A30,'台帳_空欄'!$A$54&amp;" ","")&amp;IF('台帳_空欄'!$W$55=$A30,'台帳_空欄'!$A$55&amp;" ",""))</x:f>
      </x:c>
      <x:c r="E30" s="40" t="str">
        <x:f>IF(A30="","",IF(OR(B30&lt;&gt;"",C30&lt;&gt;"",D30&lt;&gt;""),"台帳で完了状態・担当を確認",""))</x:f>
      </x:c>
    </x:row>
    <x:row r="31" ht="37" customHeight="1">
      <x:c r="A31" s="60" t="n">
        <x:f>IF(MONTH(DATE(YEAR($B$3),MONTH($B$3),26))=MONTH($B$3),DATE(YEAR($B$3),MONTH($B$3),26),"")</x:f>
        <x:v>46291</x:v>
      </x:c>
      <x:c r="B31" s="40" t="str">
        <x:f>IF($A31="","",IF('台帳_空欄'!$I$6=$A31,'台帳_空欄'!$A$6&amp;" ","")&amp;IF('台帳_空欄'!$I$7=$A31,'台帳_空欄'!$A$7&amp;" ","")&amp;IF('台帳_空欄'!$I$8=$A31,'台帳_空欄'!$A$8&amp;" ","")&amp;IF('台帳_空欄'!$I$9=$A31,'台帳_空欄'!$A$9&amp;" ","")&amp;IF('台帳_空欄'!$I$10=$A31,'台帳_空欄'!$A$10&amp;" ","")&amp;IF('台帳_空欄'!$I$11=$A31,'台帳_空欄'!$A$11&amp;" ","")&amp;IF('台帳_空欄'!$I$12=$A31,'台帳_空欄'!$A$12&amp;" ","")&amp;IF('台帳_空欄'!$I$13=$A31,'台帳_空欄'!$A$13&amp;" ","")&amp;IF('台帳_空欄'!$I$14=$A31,'台帳_空欄'!$A$14&amp;" ","")&amp;IF('台帳_空欄'!$I$15=$A31,'台帳_空欄'!$A$15&amp;" ","")&amp;IF('台帳_空欄'!$I$16=$A31,'台帳_空欄'!$A$16&amp;" ","")&amp;IF('台帳_空欄'!$I$17=$A31,'台帳_空欄'!$A$17&amp;" ","")&amp;IF('台帳_空欄'!$I$18=$A31,'台帳_空欄'!$A$18&amp;" ","")&amp;IF('台帳_空欄'!$I$19=$A31,'台帳_空欄'!$A$19&amp;" ","")&amp;IF('台帳_空欄'!$I$20=$A31,'台帳_空欄'!$A$20&amp;" ","")&amp;IF('台帳_空欄'!$I$21=$A31,'台帳_空欄'!$A$21&amp;" ","")&amp;IF('台帳_空欄'!$I$22=$A31,'台帳_空欄'!$A$22&amp;" ","")&amp;IF('台帳_空欄'!$I$23=$A31,'台帳_空欄'!$A$23&amp;" ","")&amp;IF('台帳_空欄'!$I$24=$A31,'台帳_空欄'!$A$24&amp;" ","")&amp;IF('台帳_空欄'!$I$25=$A31,'台帳_空欄'!$A$25&amp;" ","")&amp;IF('台帳_空欄'!$I$26=$A31,'台帳_空欄'!$A$26&amp;" ","")&amp;IF('台帳_空欄'!$I$27=$A31,'台帳_空欄'!$A$27&amp;" ","")&amp;IF('台帳_空欄'!$I$28=$A31,'台帳_空欄'!$A$28&amp;" ","")&amp;IF('台帳_空欄'!$I$29=$A31,'台帳_空欄'!$A$29&amp;" ","")&amp;IF('台帳_空欄'!$I$30=$A31,'台帳_空欄'!$A$30&amp;" ","")&amp;IF('台帳_空欄'!$I$31=$A31,'台帳_空欄'!$A$31&amp;" ","")&amp;IF('台帳_空欄'!$I$32=$A31,'台帳_空欄'!$A$32&amp;" ","")&amp;IF('台帳_空欄'!$I$33=$A31,'台帳_空欄'!$A$33&amp;" ","")&amp;IF('台帳_空欄'!$I$34=$A31,'台帳_空欄'!$A$34&amp;" ","")&amp;IF('台帳_空欄'!$I$35=$A31,'台帳_空欄'!$A$35&amp;" ","")&amp;IF('台帳_空欄'!$I$36=$A31,'台帳_空欄'!$A$36&amp;" ","")&amp;IF('台帳_空欄'!$I$37=$A31,'台帳_空欄'!$A$37&amp;" ","")&amp;IF('台帳_空欄'!$I$38=$A31,'台帳_空欄'!$A$38&amp;" ","")&amp;IF('台帳_空欄'!$I$39=$A31,'台帳_空欄'!$A$39&amp;" ","")&amp;IF('台帳_空欄'!$I$40=$A31,'台帳_空欄'!$A$40&amp;" ","")&amp;IF('台帳_空欄'!$I$41=$A31,'台帳_空欄'!$A$41&amp;" ","")&amp;IF('台帳_空欄'!$I$42=$A31,'台帳_空欄'!$A$42&amp;" ","")&amp;IF('台帳_空欄'!$I$43=$A31,'台帳_空欄'!$A$43&amp;" ","")&amp;IF('台帳_空欄'!$I$44=$A31,'台帳_空欄'!$A$44&amp;" ","")&amp;IF('台帳_空欄'!$I$45=$A31,'台帳_空欄'!$A$45&amp;" ","")&amp;IF('台帳_空欄'!$I$46=$A31,'台帳_空欄'!$A$46&amp;" ","")&amp;IF('台帳_空欄'!$I$47=$A31,'台帳_空欄'!$A$47&amp;" ","")&amp;IF('台帳_空欄'!$I$48=$A31,'台帳_空欄'!$A$48&amp;" ","")&amp;IF('台帳_空欄'!$I$49=$A31,'台帳_空欄'!$A$49&amp;" ","")&amp;IF('台帳_空欄'!$I$50=$A31,'台帳_空欄'!$A$50&amp;" ","")&amp;IF('台帳_空欄'!$I$51=$A31,'台帳_空欄'!$A$51&amp;" ","")&amp;IF('台帳_空欄'!$I$52=$A31,'台帳_空欄'!$A$52&amp;" ","")&amp;IF('台帳_空欄'!$I$53=$A31,'台帳_空欄'!$A$53&amp;" ","")&amp;IF('台帳_空欄'!$I$54=$A31,'台帳_空欄'!$A$54&amp;" ","")&amp;IF('台帳_空欄'!$I$55=$A31,'台帳_空欄'!$A$55&amp;" ",""))</x:f>
      </x:c>
      <x:c r="C31" s="40" t="str">
        <x:f>IF($A31="","",IF('台帳_空欄'!$F$6=$A31,'台帳_空欄'!$A$6&amp;" ","")&amp;IF('台帳_空欄'!$F$7=$A31,'台帳_空欄'!$A$7&amp;" ","")&amp;IF('台帳_空欄'!$F$8=$A31,'台帳_空欄'!$A$8&amp;" ","")&amp;IF('台帳_空欄'!$F$9=$A31,'台帳_空欄'!$A$9&amp;" ","")&amp;IF('台帳_空欄'!$F$10=$A31,'台帳_空欄'!$A$10&amp;" ","")&amp;IF('台帳_空欄'!$F$11=$A31,'台帳_空欄'!$A$11&amp;" ","")&amp;IF('台帳_空欄'!$F$12=$A31,'台帳_空欄'!$A$12&amp;" ","")&amp;IF('台帳_空欄'!$F$13=$A31,'台帳_空欄'!$A$13&amp;" ","")&amp;IF('台帳_空欄'!$F$14=$A31,'台帳_空欄'!$A$14&amp;" ","")&amp;IF('台帳_空欄'!$F$15=$A31,'台帳_空欄'!$A$15&amp;" ","")&amp;IF('台帳_空欄'!$F$16=$A31,'台帳_空欄'!$A$16&amp;" ","")&amp;IF('台帳_空欄'!$F$17=$A31,'台帳_空欄'!$A$17&amp;" ","")&amp;IF('台帳_空欄'!$F$18=$A31,'台帳_空欄'!$A$18&amp;" ","")&amp;IF('台帳_空欄'!$F$19=$A31,'台帳_空欄'!$A$19&amp;" ","")&amp;IF('台帳_空欄'!$F$20=$A31,'台帳_空欄'!$A$20&amp;" ","")&amp;IF('台帳_空欄'!$F$21=$A31,'台帳_空欄'!$A$21&amp;" ","")&amp;IF('台帳_空欄'!$F$22=$A31,'台帳_空欄'!$A$22&amp;" ","")&amp;IF('台帳_空欄'!$F$23=$A31,'台帳_空欄'!$A$23&amp;" ","")&amp;IF('台帳_空欄'!$F$24=$A31,'台帳_空欄'!$A$24&amp;" ","")&amp;IF('台帳_空欄'!$F$25=$A31,'台帳_空欄'!$A$25&amp;" ","")&amp;IF('台帳_空欄'!$F$26=$A31,'台帳_空欄'!$A$26&amp;" ","")&amp;IF('台帳_空欄'!$F$27=$A31,'台帳_空欄'!$A$27&amp;" ","")&amp;IF('台帳_空欄'!$F$28=$A31,'台帳_空欄'!$A$28&amp;" ","")&amp;IF('台帳_空欄'!$F$29=$A31,'台帳_空欄'!$A$29&amp;" ","")&amp;IF('台帳_空欄'!$F$30=$A31,'台帳_空欄'!$A$30&amp;" ","")&amp;IF('台帳_空欄'!$F$31=$A31,'台帳_空欄'!$A$31&amp;" ","")&amp;IF('台帳_空欄'!$F$32=$A31,'台帳_空欄'!$A$32&amp;" ","")&amp;IF('台帳_空欄'!$F$33=$A31,'台帳_空欄'!$A$33&amp;" ","")&amp;IF('台帳_空欄'!$F$34=$A31,'台帳_空欄'!$A$34&amp;" ","")&amp;IF('台帳_空欄'!$F$35=$A31,'台帳_空欄'!$A$35&amp;" ","")&amp;IF('台帳_空欄'!$F$36=$A31,'台帳_空欄'!$A$36&amp;" ","")&amp;IF('台帳_空欄'!$F$37=$A31,'台帳_空欄'!$A$37&amp;" ","")&amp;IF('台帳_空欄'!$F$38=$A31,'台帳_空欄'!$A$38&amp;" ","")&amp;IF('台帳_空欄'!$F$39=$A31,'台帳_空欄'!$A$39&amp;" ","")&amp;IF('台帳_空欄'!$F$40=$A31,'台帳_空欄'!$A$40&amp;" ","")&amp;IF('台帳_空欄'!$F$41=$A31,'台帳_空欄'!$A$41&amp;" ","")&amp;IF('台帳_空欄'!$F$42=$A31,'台帳_空欄'!$A$42&amp;" ","")&amp;IF('台帳_空欄'!$F$43=$A31,'台帳_空欄'!$A$43&amp;" ","")&amp;IF('台帳_空欄'!$F$44=$A31,'台帳_空欄'!$A$44&amp;" ","")&amp;IF('台帳_空欄'!$F$45=$A31,'台帳_空欄'!$A$45&amp;" ","")&amp;IF('台帳_空欄'!$F$46=$A31,'台帳_空欄'!$A$46&amp;" ","")&amp;IF('台帳_空欄'!$F$47=$A31,'台帳_空欄'!$A$47&amp;" ","")&amp;IF('台帳_空欄'!$F$48=$A31,'台帳_空欄'!$A$48&amp;" ","")&amp;IF('台帳_空欄'!$F$49=$A31,'台帳_空欄'!$A$49&amp;" ","")&amp;IF('台帳_空欄'!$F$50=$A31,'台帳_空欄'!$A$50&amp;" ","")&amp;IF('台帳_空欄'!$F$51=$A31,'台帳_空欄'!$A$51&amp;" ","")&amp;IF('台帳_空欄'!$F$52=$A31,'台帳_空欄'!$A$52&amp;" ","")&amp;IF('台帳_空欄'!$F$53=$A31,'台帳_空欄'!$A$53&amp;" ","")&amp;IF('台帳_空欄'!$F$54=$A31,'台帳_空欄'!$A$54&amp;" ","")&amp;IF('台帳_空欄'!$F$55=$A31,'台帳_空欄'!$A$55&amp;" ",""))</x:f>
      </x:c>
      <x:c r="D31" s="40" t="str">
        <x:f>IF($A31="","",IF('台帳_空欄'!$W$6=$A31,'台帳_空欄'!$A$6&amp;" ","")&amp;IF('台帳_空欄'!$W$7=$A31,'台帳_空欄'!$A$7&amp;" ","")&amp;IF('台帳_空欄'!$W$8=$A31,'台帳_空欄'!$A$8&amp;" ","")&amp;IF('台帳_空欄'!$W$9=$A31,'台帳_空欄'!$A$9&amp;" ","")&amp;IF('台帳_空欄'!$W$10=$A31,'台帳_空欄'!$A$10&amp;" ","")&amp;IF('台帳_空欄'!$W$11=$A31,'台帳_空欄'!$A$11&amp;" ","")&amp;IF('台帳_空欄'!$W$12=$A31,'台帳_空欄'!$A$12&amp;" ","")&amp;IF('台帳_空欄'!$W$13=$A31,'台帳_空欄'!$A$13&amp;" ","")&amp;IF('台帳_空欄'!$W$14=$A31,'台帳_空欄'!$A$14&amp;" ","")&amp;IF('台帳_空欄'!$W$15=$A31,'台帳_空欄'!$A$15&amp;" ","")&amp;IF('台帳_空欄'!$W$16=$A31,'台帳_空欄'!$A$16&amp;" ","")&amp;IF('台帳_空欄'!$W$17=$A31,'台帳_空欄'!$A$17&amp;" ","")&amp;IF('台帳_空欄'!$W$18=$A31,'台帳_空欄'!$A$18&amp;" ","")&amp;IF('台帳_空欄'!$W$19=$A31,'台帳_空欄'!$A$19&amp;" ","")&amp;IF('台帳_空欄'!$W$20=$A31,'台帳_空欄'!$A$20&amp;" ","")&amp;IF('台帳_空欄'!$W$21=$A31,'台帳_空欄'!$A$21&amp;" ","")&amp;IF('台帳_空欄'!$W$22=$A31,'台帳_空欄'!$A$22&amp;" ","")&amp;IF('台帳_空欄'!$W$23=$A31,'台帳_空欄'!$A$23&amp;" ","")&amp;IF('台帳_空欄'!$W$24=$A31,'台帳_空欄'!$A$24&amp;" ","")&amp;IF('台帳_空欄'!$W$25=$A31,'台帳_空欄'!$A$25&amp;" ","")&amp;IF('台帳_空欄'!$W$26=$A31,'台帳_空欄'!$A$26&amp;" ","")&amp;IF('台帳_空欄'!$W$27=$A31,'台帳_空欄'!$A$27&amp;" ","")&amp;IF('台帳_空欄'!$W$28=$A31,'台帳_空欄'!$A$28&amp;" ","")&amp;IF('台帳_空欄'!$W$29=$A31,'台帳_空欄'!$A$29&amp;" ","")&amp;IF('台帳_空欄'!$W$30=$A31,'台帳_空欄'!$A$30&amp;" ","")&amp;IF('台帳_空欄'!$W$31=$A31,'台帳_空欄'!$A$31&amp;" ","")&amp;IF('台帳_空欄'!$W$32=$A31,'台帳_空欄'!$A$32&amp;" ","")&amp;IF('台帳_空欄'!$W$33=$A31,'台帳_空欄'!$A$33&amp;" ","")&amp;IF('台帳_空欄'!$W$34=$A31,'台帳_空欄'!$A$34&amp;" ","")&amp;IF('台帳_空欄'!$W$35=$A31,'台帳_空欄'!$A$35&amp;" ","")&amp;IF('台帳_空欄'!$W$36=$A31,'台帳_空欄'!$A$36&amp;" ","")&amp;IF('台帳_空欄'!$W$37=$A31,'台帳_空欄'!$A$37&amp;" ","")&amp;IF('台帳_空欄'!$W$38=$A31,'台帳_空欄'!$A$38&amp;" ","")&amp;IF('台帳_空欄'!$W$39=$A31,'台帳_空欄'!$A$39&amp;" ","")&amp;IF('台帳_空欄'!$W$40=$A31,'台帳_空欄'!$A$40&amp;" ","")&amp;IF('台帳_空欄'!$W$41=$A31,'台帳_空欄'!$A$41&amp;" ","")&amp;IF('台帳_空欄'!$W$42=$A31,'台帳_空欄'!$A$42&amp;" ","")&amp;IF('台帳_空欄'!$W$43=$A31,'台帳_空欄'!$A$43&amp;" ","")&amp;IF('台帳_空欄'!$W$44=$A31,'台帳_空欄'!$A$44&amp;" ","")&amp;IF('台帳_空欄'!$W$45=$A31,'台帳_空欄'!$A$45&amp;" ","")&amp;IF('台帳_空欄'!$W$46=$A31,'台帳_空欄'!$A$46&amp;" ","")&amp;IF('台帳_空欄'!$W$47=$A31,'台帳_空欄'!$A$47&amp;" ","")&amp;IF('台帳_空欄'!$W$48=$A31,'台帳_空欄'!$A$48&amp;" ","")&amp;IF('台帳_空欄'!$W$49=$A31,'台帳_空欄'!$A$49&amp;" ","")&amp;IF('台帳_空欄'!$W$50=$A31,'台帳_空欄'!$A$50&amp;" ","")&amp;IF('台帳_空欄'!$W$51=$A31,'台帳_空欄'!$A$51&amp;" ","")&amp;IF('台帳_空欄'!$W$52=$A31,'台帳_空欄'!$A$52&amp;" ","")&amp;IF('台帳_空欄'!$W$53=$A31,'台帳_空欄'!$A$53&amp;" ","")&amp;IF('台帳_空欄'!$W$54=$A31,'台帳_空欄'!$A$54&amp;" ","")&amp;IF('台帳_空欄'!$W$55=$A31,'台帳_空欄'!$A$55&amp;" ",""))</x:f>
      </x:c>
      <x:c r="E31" s="40" t="str">
        <x:f>IF(A31="","",IF(OR(B31&lt;&gt;"",C31&lt;&gt;"",D31&lt;&gt;""),"台帳で完了状態・担当を確認",""))</x:f>
      </x:c>
    </x:row>
    <x:row r="32" ht="37" customHeight="1">
      <x:c r="A32" s="60" t="n">
        <x:f>IF(MONTH(DATE(YEAR($B$3),MONTH($B$3),27))=MONTH($B$3),DATE(YEAR($B$3),MONTH($B$3),27),"")</x:f>
        <x:v>46292</x:v>
      </x:c>
      <x:c r="B32" s="40" t="str">
        <x:f>IF($A32="","",IF('台帳_空欄'!$I$6=$A32,'台帳_空欄'!$A$6&amp;" ","")&amp;IF('台帳_空欄'!$I$7=$A32,'台帳_空欄'!$A$7&amp;" ","")&amp;IF('台帳_空欄'!$I$8=$A32,'台帳_空欄'!$A$8&amp;" ","")&amp;IF('台帳_空欄'!$I$9=$A32,'台帳_空欄'!$A$9&amp;" ","")&amp;IF('台帳_空欄'!$I$10=$A32,'台帳_空欄'!$A$10&amp;" ","")&amp;IF('台帳_空欄'!$I$11=$A32,'台帳_空欄'!$A$11&amp;" ","")&amp;IF('台帳_空欄'!$I$12=$A32,'台帳_空欄'!$A$12&amp;" ","")&amp;IF('台帳_空欄'!$I$13=$A32,'台帳_空欄'!$A$13&amp;" ","")&amp;IF('台帳_空欄'!$I$14=$A32,'台帳_空欄'!$A$14&amp;" ","")&amp;IF('台帳_空欄'!$I$15=$A32,'台帳_空欄'!$A$15&amp;" ","")&amp;IF('台帳_空欄'!$I$16=$A32,'台帳_空欄'!$A$16&amp;" ","")&amp;IF('台帳_空欄'!$I$17=$A32,'台帳_空欄'!$A$17&amp;" ","")&amp;IF('台帳_空欄'!$I$18=$A32,'台帳_空欄'!$A$18&amp;" ","")&amp;IF('台帳_空欄'!$I$19=$A32,'台帳_空欄'!$A$19&amp;" ","")&amp;IF('台帳_空欄'!$I$20=$A32,'台帳_空欄'!$A$20&amp;" ","")&amp;IF('台帳_空欄'!$I$21=$A32,'台帳_空欄'!$A$21&amp;" ","")&amp;IF('台帳_空欄'!$I$22=$A32,'台帳_空欄'!$A$22&amp;" ","")&amp;IF('台帳_空欄'!$I$23=$A32,'台帳_空欄'!$A$23&amp;" ","")&amp;IF('台帳_空欄'!$I$24=$A32,'台帳_空欄'!$A$24&amp;" ","")&amp;IF('台帳_空欄'!$I$25=$A32,'台帳_空欄'!$A$25&amp;" ","")&amp;IF('台帳_空欄'!$I$26=$A32,'台帳_空欄'!$A$26&amp;" ","")&amp;IF('台帳_空欄'!$I$27=$A32,'台帳_空欄'!$A$27&amp;" ","")&amp;IF('台帳_空欄'!$I$28=$A32,'台帳_空欄'!$A$28&amp;" ","")&amp;IF('台帳_空欄'!$I$29=$A32,'台帳_空欄'!$A$29&amp;" ","")&amp;IF('台帳_空欄'!$I$30=$A32,'台帳_空欄'!$A$30&amp;" ","")&amp;IF('台帳_空欄'!$I$31=$A32,'台帳_空欄'!$A$31&amp;" ","")&amp;IF('台帳_空欄'!$I$32=$A32,'台帳_空欄'!$A$32&amp;" ","")&amp;IF('台帳_空欄'!$I$33=$A32,'台帳_空欄'!$A$33&amp;" ","")&amp;IF('台帳_空欄'!$I$34=$A32,'台帳_空欄'!$A$34&amp;" ","")&amp;IF('台帳_空欄'!$I$35=$A32,'台帳_空欄'!$A$35&amp;" ","")&amp;IF('台帳_空欄'!$I$36=$A32,'台帳_空欄'!$A$36&amp;" ","")&amp;IF('台帳_空欄'!$I$37=$A32,'台帳_空欄'!$A$37&amp;" ","")&amp;IF('台帳_空欄'!$I$38=$A32,'台帳_空欄'!$A$38&amp;" ","")&amp;IF('台帳_空欄'!$I$39=$A32,'台帳_空欄'!$A$39&amp;" ","")&amp;IF('台帳_空欄'!$I$40=$A32,'台帳_空欄'!$A$40&amp;" ","")&amp;IF('台帳_空欄'!$I$41=$A32,'台帳_空欄'!$A$41&amp;" ","")&amp;IF('台帳_空欄'!$I$42=$A32,'台帳_空欄'!$A$42&amp;" ","")&amp;IF('台帳_空欄'!$I$43=$A32,'台帳_空欄'!$A$43&amp;" ","")&amp;IF('台帳_空欄'!$I$44=$A32,'台帳_空欄'!$A$44&amp;" ","")&amp;IF('台帳_空欄'!$I$45=$A32,'台帳_空欄'!$A$45&amp;" ","")&amp;IF('台帳_空欄'!$I$46=$A32,'台帳_空欄'!$A$46&amp;" ","")&amp;IF('台帳_空欄'!$I$47=$A32,'台帳_空欄'!$A$47&amp;" ","")&amp;IF('台帳_空欄'!$I$48=$A32,'台帳_空欄'!$A$48&amp;" ","")&amp;IF('台帳_空欄'!$I$49=$A32,'台帳_空欄'!$A$49&amp;" ","")&amp;IF('台帳_空欄'!$I$50=$A32,'台帳_空欄'!$A$50&amp;" ","")&amp;IF('台帳_空欄'!$I$51=$A32,'台帳_空欄'!$A$51&amp;" ","")&amp;IF('台帳_空欄'!$I$52=$A32,'台帳_空欄'!$A$52&amp;" ","")&amp;IF('台帳_空欄'!$I$53=$A32,'台帳_空欄'!$A$53&amp;" ","")&amp;IF('台帳_空欄'!$I$54=$A32,'台帳_空欄'!$A$54&amp;" ","")&amp;IF('台帳_空欄'!$I$55=$A32,'台帳_空欄'!$A$55&amp;" ",""))</x:f>
      </x:c>
      <x:c r="C32" s="40" t="str">
        <x:f>IF($A32="","",IF('台帳_空欄'!$F$6=$A32,'台帳_空欄'!$A$6&amp;" ","")&amp;IF('台帳_空欄'!$F$7=$A32,'台帳_空欄'!$A$7&amp;" ","")&amp;IF('台帳_空欄'!$F$8=$A32,'台帳_空欄'!$A$8&amp;" ","")&amp;IF('台帳_空欄'!$F$9=$A32,'台帳_空欄'!$A$9&amp;" ","")&amp;IF('台帳_空欄'!$F$10=$A32,'台帳_空欄'!$A$10&amp;" ","")&amp;IF('台帳_空欄'!$F$11=$A32,'台帳_空欄'!$A$11&amp;" ","")&amp;IF('台帳_空欄'!$F$12=$A32,'台帳_空欄'!$A$12&amp;" ","")&amp;IF('台帳_空欄'!$F$13=$A32,'台帳_空欄'!$A$13&amp;" ","")&amp;IF('台帳_空欄'!$F$14=$A32,'台帳_空欄'!$A$14&amp;" ","")&amp;IF('台帳_空欄'!$F$15=$A32,'台帳_空欄'!$A$15&amp;" ","")&amp;IF('台帳_空欄'!$F$16=$A32,'台帳_空欄'!$A$16&amp;" ","")&amp;IF('台帳_空欄'!$F$17=$A32,'台帳_空欄'!$A$17&amp;" ","")&amp;IF('台帳_空欄'!$F$18=$A32,'台帳_空欄'!$A$18&amp;" ","")&amp;IF('台帳_空欄'!$F$19=$A32,'台帳_空欄'!$A$19&amp;" ","")&amp;IF('台帳_空欄'!$F$20=$A32,'台帳_空欄'!$A$20&amp;" ","")&amp;IF('台帳_空欄'!$F$21=$A32,'台帳_空欄'!$A$21&amp;" ","")&amp;IF('台帳_空欄'!$F$22=$A32,'台帳_空欄'!$A$22&amp;" ","")&amp;IF('台帳_空欄'!$F$23=$A32,'台帳_空欄'!$A$23&amp;" ","")&amp;IF('台帳_空欄'!$F$24=$A32,'台帳_空欄'!$A$24&amp;" ","")&amp;IF('台帳_空欄'!$F$25=$A32,'台帳_空欄'!$A$25&amp;" ","")&amp;IF('台帳_空欄'!$F$26=$A32,'台帳_空欄'!$A$26&amp;" ","")&amp;IF('台帳_空欄'!$F$27=$A32,'台帳_空欄'!$A$27&amp;" ","")&amp;IF('台帳_空欄'!$F$28=$A32,'台帳_空欄'!$A$28&amp;" ","")&amp;IF('台帳_空欄'!$F$29=$A32,'台帳_空欄'!$A$29&amp;" ","")&amp;IF('台帳_空欄'!$F$30=$A32,'台帳_空欄'!$A$30&amp;" ","")&amp;IF('台帳_空欄'!$F$31=$A32,'台帳_空欄'!$A$31&amp;" ","")&amp;IF('台帳_空欄'!$F$32=$A32,'台帳_空欄'!$A$32&amp;" ","")&amp;IF('台帳_空欄'!$F$33=$A32,'台帳_空欄'!$A$33&amp;" ","")&amp;IF('台帳_空欄'!$F$34=$A32,'台帳_空欄'!$A$34&amp;" ","")&amp;IF('台帳_空欄'!$F$35=$A32,'台帳_空欄'!$A$35&amp;" ","")&amp;IF('台帳_空欄'!$F$36=$A32,'台帳_空欄'!$A$36&amp;" ","")&amp;IF('台帳_空欄'!$F$37=$A32,'台帳_空欄'!$A$37&amp;" ","")&amp;IF('台帳_空欄'!$F$38=$A32,'台帳_空欄'!$A$38&amp;" ","")&amp;IF('台帳_空欄'!$F$39=$A32,'台帳_空欄'!$A$39&amp;" ","")&amp;IF('台帳_空欄'!$F$40=$A32,'台帳_空欄'!$A$40&amp;" ","")&amp;IF('台帳_空欄'!$F$41=$A32,'台帳_空欄'!$A$41&amp;" ","")&amp;IF('台帳_空欄'!$F$42=$A32,'台帳_空欄'!$A$42&amp;" ","")&amp;IF('台帳_空欄'!$F$43=$A32,'台帳_空欄'!$A$43&amp;" ","")&amp;IF('台帳_空欄'!$F$44=$A32,'台帳_空欄'!$A$44&amp;" ","")&amp;IF('台帳_空欄'!$F$45=$A32,'台帳_空欄'!$A$45&amp;" ","")&amp;IF('台帳_空欄'!$F$46=$A32,'台帳_空欄'!$A$46&amp;" ","")&amp;IF('台帳_空欄'!$F$47=$A32,'台帳_空欄'!$A$47&amp;" ","")&amp;IF('台帳_空欄'!$F$48=$A32,'台帳_空欄'!$A$48&amp;" ","")&amp;IF('台帳_空欄'!$F$49=$A32,'台帳_空欄'!$A$49&amp;" ","")&amp;IF('台帳_空欄'!$F$50=$A32,'台帳_空欄'!$A$50&amp;" ","")&amp;IF('台帳_空欄'!$F$51=$A32,'台帳_空欄'!$A$51&amp;" ","")&amp;IF('台帳_空欄'!$F$52=$A32,'台帳_空欄'!$A$52&amp;" ","")&amp;IF('台帳_空欄'!$F$53=$A32,'台帳_空欄'!$A$53&amp;" ","")&amp;IF('台帳_空欄'!$F$54=$A32,'台帳_空欄'!$A$54&amp;" ","")&amp;IF('台帳_空欄'!$F$55=$A32,'台帳_空欄'!$A$55&amp;" ",""))</x:f>
      </x:c>
      <x:c r="D32" s="40" t="str">
        <x:f>IF($A32="","",IF('台帳_空欄'!$W$6=$A32,'台帳_空欄'!$A$6&amp;" ","")&amp;IF('台帳_空欄'!$W$7=$A32,'台帳_空欄'!$A$7&amp;" ","")&amp;IF('台帳_空欄'!$W$8=$A32,'台帳_空欄'!$A$8&amp;" ","")&amp;IF('台帳_空欄'!$W$9=$A32,'台帳_空欄'!$A$9&amp;" ","")&amp;IF('台帳_空欄'!$W$10=$A32,'台帳_空欄'!$A$10&amp;" ","")&amp;IF('台帳_空欄'!$W$11=$A32,'台帳_空欄'!$A$11&amp;" ","")&amp;IF('台帳_空欄'!$W$12=$A32,'台帳_空欄'!$A$12&amp;" ","")&amp;IF('台帳_空欄'!$W$13=$A32,'台帳_空欄'!$A$13&amp;" ","")&amp;IF('台帳_空欄'!$W$14=$A32,'台帳_空欄'!$A$14&amp;" ","")&amp;IF('台帳_空欄'!$W$15=$A32,'台帳_空欄'!$A$15&amp;" ","")&amp;IF('台帳_空欄'!$W$16=$A32,'台帳_空欄'!$A$16&amp;" ","")&amp;IF('台帳_空欄'!$W$17=$A32,'台帳_空欄'!$A$17&amp;" ","")&amp;IF('台帳_空欄'!$W$18=$A32,'台帳_空欄'!$A$18&amp;" ","")&amp;IF('台帳_空欄'!$W$19=$A32,'台帳_空欄'!$A$19&amp;" ","")&amp;IF('台帳_空欄'!$W$20=$A32,'台帳_空欄'!$A$20&amp;" ","")&amp;IF('台帳_空欄'!$W$21=$A32,'台帳_空欄'!$A$21&amp;" ","")&amp;IF('台帳_空欄'!$W$22=$A32,'台帳_空欄'!$A$22&amp;" ","")&amp;IF('台帳_空欄'!$W$23=$A32,'台帳_空欄'!$A$23&amp;" ","")&amp;IF('台帳_空欄'!$W$24=$A32,'台帳_空欄'!$A$24&amp;" ","")&amp;IF('台帳_空欄'!$W$25=$A32,'台帳_空欄'!$A$25&amp;" ","")&amp;IF('台帳_空欄'!$W$26=$A32,'台帳_空欄'!$A$26&amp;" ","")&amp;IF('台帳_空欄'!$W$27=$A32,'台帳_空欄'!$A$27&amp;" ","")&amp;IF('台帳_空欄'!$W$28=$A32,'台帳_空欄'!$A$28&amp;" ","")&amp;IF('台帳_空欄'!$W$29=$A32,'台帳_空欄'!$A$29&amp;" ","")&amp;IF('台帳_空欄'!$W$30=$A32,'台帳_空欄'!$A$30&amp;" ","")&amp;IF('台帳_空欄'!$W$31=$A32,'台帳_空欄'!$A$31&amp;" ","")&amp;IF('台帳_空欄'!$W$32=$A32,'台帳_空欄'!$A$32&amp;" ","")&amp;IF('台帳_空欄'!$W$33=$A32,'台帳_空欄'!$A$33&amp;" ","")&amp;IF('台帳_空欄'!$W$34=$A32,'台帳_空欄'!$A$34&amp;" ","")&amp;IF('台帳_空欄'!$W$35=$A32,'台帳_空欄'!$A$35&amp;" ","")&amp;IF('台帳_空欄'!$W$36=$A32,'台帳_空欄'!$A$36&amp;" ","")&amp;IF('台帳_空欄'!$W$37=$A32,'台帳_空欄'!$A$37&amp;" ","")&amp;IF('台帳_空欄'!$W$38=$A32,'台帳_空欄'!$A$38&amp;" ","")&amp;IF('台帳_空欄'!$W$39=$A32,'台帳_空欄'!$A$39&amp;" ","")&amp;IF('台帳_空欄'!$W$40=$A32,'台帳_空欄'!$A$40&amp;" ","")&amp;IF('台帳_空欄'!$W$41=$A32,'台帳_空欄'!$A$41&amp;" ","")&amp;IF('台帳_空欄'!$W$42=$A32,'台帳_空欄'!$A$42&amp;" ","")&amp;IF('台帳_空欄'!$W$43=$A32,'台帳_空欄'!$A$43&amp;" ","")&amp;IF('台帳_空欄'!$W$44=$A32,'台帳_空欄'!$A$44&amp;" ","")&amp;IF('台帳_空欄'!$W$45=$A32,'台帳_空欄'!$A$45&amp;" ","")&amp;IF('台帳_空欄'!$W$46=$A32,'台帳_空欄'!$A$46&amp;" ","")&amp;IF('台帳_空欄'!$W$47=$A32,'台帳_空欄'!$A$47&amp;" ","")&amp;IF('台帳_空欄'!$W$48=$A32,'台帳_空欄'!$A$48&amp;" ","")&amp;IF('台帳_空欄'!$W$49=$A32,'台帳_空欄'!$A$49&amp;" ","")&amp;IF('台帳_空欄'!$W$50=$A32,'台帳_空欄'!$A$50&amp;" ","")&amp;IF('台帳_空欄'!$W$51=$A32,'台帳_空欄'!$A$51&amp;" ","")&amp;IF('台帳_空欄'!$W$52=$A32,'台帳_空欄'!$A$52&amp;" ","")&amp;IF('台帳_空欄'!$W$53=$A32,'台帳_空欄'!$A$53&amp;" ","")&amp;IF('台帳_空欄'!$W$54=$A32,'台帳_空欄'!$A$54&amp;" ","")&amp;IF('台帳_空欄'!$W$55=$A32,'台帳_空欄'!$A$55&amp;" ",""))</x:f>
      </x:c>
      <x:c r="E32" s="40" t="str">
        <x:f>IF(A32="","",IF(OR(B32&lt;&gt;"",C32&lt;&gt;"",D32&lt;&gt;""),"台帳で完了状態・担当を確認",""))</x:f>
      </x:c>
    </x:row>
    <x:row r="33" ht="37" customHeight="1">
      <x:c r="A33" s="60" t="n">
        <x:f>IF(MONTH(DATE(YEAR($B$3),MONTH($B$3),28))=MONTH($B$3),DATE(YEAR($B$3),MONTH($B$3),28),"")</x:f>
        <x:v>46293</x:v>
      </x:c>
      <x:c r="B33" s="40" t="str">
        <x:f>IF($A33="","",IF('台帳_空欄'!$I$6=$A33,'台帳_空欄'!$A$6&amp;" ","")&amp;IF('台帳_空欄'!$I$7=$A33,'台帳_空欄'!$A$7&amp;" ","")&amp;IF('台帳_空欄'!$I$8=$A33,'台帳_空欄'!$A$8&amp;" ","")&amp;IF('台帳_空欄'!$I$9=$A33,'台帳_空欄'!$A$9&amp;" ","")&amp;IF('台帳_空欄'!$I$10=$A33,'台帳_空欄'!$A$10&amp;" ","")&amp;IF('台帳_空欄'!$I$11=$A33,'台帳_空欄'!$A$11&amp;" ","")&amp;IF('台帳_空欄'!$I$12=$A33,'台帳_空欄'!$A$12&amp;" ","")&amp;IF('台帳_空欄'!$I$13=$A33,'台帳_空欄'!$A$13&amp;" ","")&amp;IF('台帳_空欄'!$I$14=$A33,'台帳_空欄'!$A$14&amp;" ","")&amp;IF('台帳_空欄'!$I$15=$A33,'台帳_空欄'!$A$15&amp;" ","")&amp;IF('台帳_空欄'!$I$16=$A33,'台帳_空欄'!$A$16&amp;" ","")&amp;IF('台帳_空欄'!$I$17=$A33,'台帳_空欄'!$A$17&amp;" ","")&amp;IF('台帳_空欄'!$I$18=$A33,'台帳_空欄'!$A$18&amp;" ","")&amp;IF('台帳_空欄'!$I$19=$A33,'台帳_空欄'!$A$19&amp;" ","")&amp;IF('台帳_空欄'!$I$20=$A33,'台帳_空欄'!$A$20&amp;" ","")&amp;IF('台帳_空欄'!$I$21=$A33,'台帳_空欄'!$A$21&amp;" ","")&amp;IF('台帳_空欄'!$I$22=$A33,'台帳_空欄'!$A$22&amp;" ","")&amp;IF('台帳_空欄'!$I$23=$A33,'台帳_空欄'!$A$23&amp;" ","")&amp;IF('台帳_空欄'!$I$24=$A33,'台帳_空欄'!$A$24&amp;" ","")&amp;IF('台帳_空欄'!$I$25=$A33,'台帳_空欄'!$A$25&amp;" ","")&amp;IF('台帳_空欄'!$I$26=$A33,'台帳_空欄'!$A$26&amp;" ","")&amp;IF('台帳_空欄'!$I$27=$A33,'台帳_空欄'!$A$27&amp;" ","")&amp;IF('台帳_空欄'!$I$28=$A33,'台帳_空欄'!$A$28&amp;" ","")&amp;IF('台帳_空欄'!$I$29=$A33,'台帳_空欄'!$A$29&amp;" ","")&amp;IF('台帳_空欄'!$I$30=$A33,'台帳_空欄'!$A$30&amp;" ","")&amp;IF('台帳_空欄'!$I$31=$A33,'台帳_空欄'!$A$31&amp;" ","")&amp;IF('台帳_空欄'!$I$32=$A33,'台帳_空欄'!$A$32&amp;" ","")&amp;IF('台帳_空欄'!$I$33=$A33,'台帳_空欄'!$A$33&amp;" ","")&amp;IF('台帳_空欄'!$I$34=$A33,'台帳_空欄'!$A$34&amp;" ","")&amp;IF('台帳_空欄'!$I$35=$A33,'台帳_空欄'!$A$35&amp;" ","")&amp;IF('台帳_空欄'!$I$36=$A33,'台帳_空欄'!$A$36&amp;" ","")&amp;IF('台帳_空欄'!$I$37=$A33,'台帳_空欄'!$A$37&amp;" ","")&amp;IF('台帳_空欄'!$I$38=$A33,'台帳_空欄'!$A$38&amp;" ","")&amp;IF('台帳_空欄'!$I$39=$A33,'台帳_空欄'!$A$39&amp;" ","")&amp;IF('台帳_空欄'!$I$40=$A33,'台帳_空欄'!$A$40&amp;" ","")&amp;IF('台帳_空欄'!$I$41=$A33,'台帳_空欄'!$A$41&amp;" ","")&amp;IF('台帳_空欄'!$I$42=$A33,'台帳_空欄'!$A$42&amp;" ","")&amp;IF('台帳_空欄'!$I$43=$A33,'台帳_空欄'!$A$43&amp;" ","")&amp;IF('台帳_空欄'!$I$44=$A33,'台帳_空欄'!$A$44&amp;" ","")&amp;IF('台帳_空欄'!$I$45=$A33,'台帳_空欄'!$A$45&amp;" ","")&amp;IF('台帳_空欄'!$I$46=$A33,'台帳_空欄'!$A$46&amp;" ","")&amp;IF('台帳_空欄'!$I$47=$A33,'台帳_空欄'!$A$47&amp;" ","")&amp;IF('台帳_空欄'!$I$48=$A33,'台帳_空欄'!$A$48&amp;" ","")&amp;IF('台帳_空欄'!$I$49=$A33,'台帳_空欄'!$A$49&amp;" ","")&amp;IF('台帳_空欄'!$I$50=$A33,'台帳_空欄'!$A$50&amp;" ","")&amp;IF('台帳_空欄'!$I$51=$A33,'台帳_空欄'!$A$51&amp;" ","")&amp;IF('台帳_空欄'!$I$52=$A33,'台帳_空欄'!$A$52&amp;" ","")&amp;IF('台帳_空欄'!$I$53=$A33,'台帳_空欄'!$A$53&amp;" ","")&amp;IF('台帳_空欄'!$I$54=$A33,'台帳_空欄'!$A$54&amp;" ","")&amp;IF('台帳_空欄'!$I$55=$A33,'台帳_空欄'!$A$55&amp;" ",""))</x:f>
      </x:c>
      <x:c r="C33" s="40" t="str">
        <x:f>IF($A33="","",IF('台帳_空欄'!$F$6=$A33,'台帳_空欄'!$A$6&amp;" ","")&amp;IF('台帳_空欄'!$F$7=$A33,'台帳_空欄'!$A$7&amp;" ","")&amp;IF('台帳_空欄'!$F$8=$A33,'台帳_空欄'!$A$8&amp;" ","")&amp;IF('台帳_空欄'!$F$9=$A33,'台帳_空欄'!$A$9&amp;" ","")&amp;IF('台帳_空欄'!$F$10=$A33,'台帳_空欄'!$A$10&amp;" ","")&amp;IF('台帳_空欄'!$F$11=$A33,'台帳_空欄'!$A$11&amp;" ","")&amp;IF('台帳_空欄'!$F$12=$A33,'台帳_空欄'!$A$12&amp;" ","")&amp;IF('台帳_空欄'!$F$13=$A33,'台帳_空欄'!$A$13&amp;" ","")&amp;IF('台帳_空欄'!$F$14=$A33,'台帳_空欄'!$A$14&amp;" ","")&amp;IF('台帳_空欄'!$F$15=$A33,'台帳_空欄'!$A$15&amp;" ","")&amp;IF('台帳_空欄'!$F$16=$A33,'台帳_空欄'!$A$16&amp;" ","")&amp;IF('台帳_空欄'!$F$17=$A33,'台帳_空欄'!$A$17&amp;" ","")&amp;IF('台帳_空欄'!$F$18=$A33,'台帳_空欄'!$A$18&amp;" ","")&amp;IF('台帳_空欄'!$F$19=$A33,'台帳_空欄'!$A$19&amp;" ","")&amp;IF('台帳_空欄'!$F$20=$A33,'台帳_空欄'!$A$20&amp;" ","")&amp;IF('台帳_空欄'!$F$21=$A33,'台帳_空欄'!$A$21&amp;" ","")&amp;IF('台帳_空欄'!$F$22=$A33,'台帳_空欄'!$A$22&amp;" ","")&amp;IF('台帳_空欄'!$F$23=$A33,'台帳_空欄'!$A$23&amp;" ","")&amp;IF('台帳_空欄'!$F$24=$A33,'台帳_空欄'!$A$24&amp;" ","")&amp;IF('台帳_空欄'!$F$25=$A33,'台帳_空欄'!$A$25&amp;" ","")&amp;IF('台帳_空欄'!$F$26=$A33,'台帳_空欄'!$A$26&amp;" ","")&amp;IF('台帳_空欄'!$F$27=$A33,'台帳_空欄'!$A$27&amp;" ","")&amp;IF('台帳_空欄'!$F$28=$A33,'台帳_空欄'!$A$28&amp;" ","")&amp;IF('台帳_空欄'!$F$29=$A33,'台帳_空欄'!$A$29&amp;" ","")&amp;IF('台帳_空欄'!$F$30=$A33,'台帳_空欄'!$A$30&amp;" ","")&amp;IF('台帳_空欄'!$F$31=$A33,'台帳_空欄'!$A$31&amp;" ","")&amp;IF('台帳_空欄'!$F$32=$A33,'台帳_空欄'!$A$32&amp;" ","")&amp;IF('台帳_空欄'!$F$33=$A33,'台帳_空欄'!$A$33&amp;" ","")&amp;IF('台帳_空欄'!$F$34=$A33,'台帳_空欄'!$A$34&amp;" ","")&amp;IF('台帳_空欄'!$F$35=$A33,'台帳_空欄'!$A$35&amp;" ","")&amp;IF('台帳_空欄'!$F$36=$A33,'台帳_空欄'!$A$36&amp;" ","")&amp;IF('台帳_空欄'!$F$37=$A33,'台帳_空欄'!$A$37&amp;" ","")&amp;IF('台帳_空欄'!$F$38=$A33,'台帳_空欄'!$A$38&amp;" ","")&amp;IF('台帳_空欄'!$F$39=$A33,'台帳_空欄'!$A$39&amp;" ","")&amp;IF('台帳_空欄'!$F$40=$A33,'台帳_空欄'!$A$40&amp;" ","")&amp;IF('台帳_空欄'!$F$41=$A33,'台帳_空欄'!$A$41&amp;" ","")&amp;IF('台帳_空欄'!$F$42=$A33,'台帳_空欄'!$A$42&amp;" ","")&amp;IF('台帳_空欄'!$F$43=$A33,'台帳_空欄'!$A$43&amp;" ","")&amp;IF('台帳_空欄'!$F$44=$A33,'台帳_空欄'!$A$44&amp;" ","")&amp;IF('台帳_空欄'!$F$45=$A33,'台帳_空欄'!$A$45&amp;" ","")&amp;IF('台帳_空欄'!$F$46=$A33,'台帳_空欄'!$A$46&amp;" ","")&amp;IF('台帳_空欄'!$F$47=$A33,'台帳_空欄'!$A$47&amp;" ","")&amp;IF('台帳_空欄'!$F$48=$A33,'台帳_空欄'!$A$48&amp;" ","")&amp;IF('台帳_空欄'!$F$49=$A33,'台帳_空欄'!$A$49&amp;" ","")&amp;IF('台帳_空欄'!$F$50=$A33,'台帳_空欄'!$A$50&amp;" ","")&amp;IF('台帳_空欄'!$F$51=$A33,'台帳_空欄'!$A$51&amp;" ","")&amp;IF('台帳_空欄'!$F$52=$A33,'台帳_空欄'!$A$52&amp;" ","")&amp;IF('台帳_空欄'!$F$53=$A33,'台帳_空欄'!$A$53&amp;" ","")&amp;IF('台帳_空欄'!$F$54=$A33,'台帳_空欄'!$A$54&amp;" ","")&amp;IF('台帳_空欄'!$F$55=$A33,'台帳_空欄'!$A$55&amp;" ",""))</x:f>
      </x:c>
      <x:c r="D33" s="40" t="str">
        <x:f>IF($A33="","",IF('台帳_空欄'!$W$6=$A33,'台帳_空欄'!$A$6&amp;" ","")&amp;IF('台帳_空欄'!$W$7=$A33,'台帳_空欄'!$A$7&amp;" ","")&amp;IF('台帳_空欄'!$W$8=$A33,'台帳_空欄'!$A$8&amp;" ","")&amp;IF('台帳_空欄'!$W$9=$A33,'台帳_空欄'!$A$9&amp;" ","")&amp;IF('台帳_空欄'!$W$10=$A33,'台帳_空欄'!$A$10&amp;" ","")&amp;IF('台帳_空欄'!$W$11=$A33,'台帳_空欄'!$A$11&amp;" ","")&amp;IF('台帳_空欄'!$W$12=$A33,'台帳_空欄'!$A$12&amp;" ","")&amp;IF('台帳_空欄'!$W$13=$A33,'台帳_空欄'!$A$13&amp;" ","")&amp;IF('台帳_空欄'!$W$14=$A33,'台帳_空欄'!$A$14&amp;" ","")&amp;IF('台帳_空欄'!$W$15=$A33,'台帳_空欄'!$A$15&amp;" ","")&amp;IF('台帳_空欄'!$W$16=$A33,'台帳_空欄'!$A$16&amp;" ","")&amp;IF('台帳_空欄'!$W$17=$A33,'台帳_空欄'!$A$17&amp;" ","")&amp;IF('台帳_空欄'!$W$18=$A33,'台帳_空欄'!$A$18&amp;" ","")&amp;IF('台帳_空欄'!$W$19=$A33,'台帳_空欄'!$A$19&amp;" ","")&amp;IF('台帳_空欄'!$W$20=$A33,'台帳_空欄'!$A$20&amp;" ","")&amp;IF('台帳_空欄'!$W$21=$A33,'台帳_空欄'!$A$21&amp;" ","")&amp;IF('台帳_空欄'!$W$22=$A33,'台帳_空欄'!$A$22&amp;" ","")&amp;IF('台帳_空欄'!$W$23=$A33,'台帳_空欄'!$A$23&amp;" ","")&amp;IF('台帳_空欄'!$W$24=$A33,'台帳_空欄'!$A$24&amp;" ","")&amp;IF('台帳_空欄'!$W$25=$A33,'台帳_空欄'!$A$25&amp;" ","")&amp;IF('台帳_空欄'!$W$26=$A33,'台帳_空欄'!$A$26&amp;" ","")&amp;IF('台帳_空欄'!$W$27=$A33,'台帳_空欄'!$A$27&amp;" ","")&amp;IF('台帳_空欄'!$W$28=$A33,'台帳_空欄'!$A$28&amp;" ","")&amp;IF('台帳_空欄'!$W$29=$A33,'台帳_空欄'!$A$29&amp;" ","")&amp;IF('台帳_空欄'!$W$30=$A33,'台帳_空欄'!$A$30&amp;" ","")&amp;IF('台帳_空欄'!$W$31=$A33,'台帳_空欄'!$A$31&amp;" ","")&amp;IF('台帳_空欄'!$W$32=$A33,'台帳_空欄'!$A$32&amp;" ","")&amp;IF('台帳_空欄'!$W$33=$A33,'台帳_空欄'!$A$33&amp;" ","")&amp;IF('台帳_空欄'!$W$34=$A33,'台帳_空欄'!$A$34&amp;" ","")&amp;IF('台帳_空欄'!$W$35=$A33,'台帳_空欄'!$A$35&amp;" ","")&amp;IF('台帳_空欄'!$W$36=$A33,'台帳_空欄'!$A$36&amp;" ","")&amp;IF('台帳_空欄'!$W$37=$A33,'台帳_空欄'!$A$37&amp;" ","")&amp;IF('台帳_空欄'!$W$38=$A33,'台帳_空欄'!$A$38&amp;" ","")&amp;IF('台帳_空欄'!$W$39=$A33,'台帳_空欄'!$A$39&amp;" ","")&amp;IF('台帳_空欄'!$W$40=$A33,'台帳_空欄'!$A$40&amp;" ","")&amp;IF('台帳_空欄'!$W$41=$A33,'台帳_空欄'!$A$41&amp;" ","")&amp;IF('台帳_空欄'!$W$42=$A33,'台帳_空欄'!$A$42&amp;" ","")&amp;IF('台帳_空欄'!$W$43=$A33,'台帳_空欄'!$A$43&amp;" ","")&amp;IF('台帳_空欄'!$W$44=$A33,'台帳_空欄'!$A$44&amp;" ","")&amp;IF('台帳_空欄'!$W$45=$A33,'台帳_空欄'!$A$45&amp;" ","")&amp;IF('台帳_空欄'!$W$46=$A33,'台帳_空欄'!$A$46&amp;" ","")&amp;IF('台帳_空欄'!$W$47=$A33,'台帳_空欄'!$A$47&amp;" ","")&amp;IF('台帳_空欄'!$W$48=$A33,'台帳_空欄'!$A$48&amp;" ","")&amp;IF('台帳_空欄'!$W$49=$A33,'台帳_空欄'!$A$49&amp;" ","")&amp;IF('台帳_空欄'!$W$50=$A33,'台帳_空欄'!$A$50&amp;" ","")&amp;IF('台帳_空欄'!$W$51=$A33,'台帳_空欄'!$A$51&amp;" ","")&amp;IF('台帳_空欄'!$W$52=$A33,'台帳_空欄'!$A$52&amp;" ","")&amp;IF('台帳_空欄'!$W$53=$A33,'台帳_空欄'!$A$53&amp;" ","")&amp;IF('台帳_空欄'!$W$54=$A33,'台帳_空欄'!$A$54&amp;" ","")&amp;IF('台帳_空欄'!$W$55=$A33,'台帳_空欄'!$A$55&amp;" ",""))</x:f>
      </x:c>
      <x:c r="E33" s="40" t="str">
        <x:f>IF(A33="","",IF(OR(B33&lt;&gt;"",C33&lt;&gt;"",D33&lt;&gt;""),"台帳で完了状態・担当を確認",""))</x:f>
      </x:c>
    </x:row>
    <x:row r="34" ht="37" customHeight="1">
      <x:c r="A34" s="60" t="n">
        <x:f>IF(MONTH(DATE(YEAR($B$3),MONTH($B$3),29))=MONTH($B$3),DATE(YEAR($B$3),MONTH($B$3),29),"")</x:f>
        <x:v>46294</x:v>
      </x:c>
      <x:c r="B34" s="40" t="str">
        <x:f>IF($A34="","",IF('台帳_空欄'!$I$6=$A34,'台帳_空欄'!$A$6&amp;" ","")&amp;IF('台帳_空欄'!$I$7=$A34,'台帳_空欄'!$A$7&amp;" ","")&amp;IF('台帳_空欄'!$I$8=$A34,'台帳_空欄'!$A$8&amp;" ","")&amp;IF('台帳_空欄'!$I$9=$A34,'台帳_空欄'!$A$9&amp;" ","")&amp;IF('台帳_空欄'!$I$10=$A34,'台帳_空欄'!$A$10&amp;" ","")&amp;IF('台帳_空欄'!$I$11=$A34,'台帳_空欄'!$A$11&amp;" ","")&amp;IF('台帳_空欄'!$I$12=$A34,'台帳_空欄'!$A$12&amp;" ","")&amp;IF('台帳_空欄'!$I$13=$A34,'台帳_空欄'!$A$13&amp;" ","")&amp;IF('台帳_空欄'!$I$14=$A34,'台帳_空欄'!$A$14&amp;" ","")&amp;IF('台帳_空欄'!$I$15=$A34,'台帳_空欄'!$A$15&amp;" ","")&amp;IF('台帳_空欄'!$I$16=$A34,'台帳_空欄'!$A$16&amp;" ","")&amp;IF('台帳_空欄'!$I$17=$A34,'台帳_空欄'!$A$17&amp;" ","")&amp;IF('台帳_空欄'!$I$18=$A34,'台帳_空欄'!$A$18&amp;" ","")&amp;IF('台帳_空欄'!$I$19=$A34,'台帳_空欄'!$A$19&amp;" ","")&amp;IF('台帳_空欄'!$I$20=$A34,'台帳_空欄'!$A$20&amp;" ","")&amp;IF('台帳_空欄'!$I$21=$A34,'台帳_空欄'!$A$21&amp;" ","")&amp;IF('台帳_空欄'!$I$22=$A34,'台帳_空欄'!$A$22&amp;" ","")&amp;IF('台帳_空欄'!$I$23=$A34,'台帳_空欄'!$A$23&amp;" ","")&amp;IF('台帳_空欄'!$I$24=$A34,'台帳_空欄'!$A$24&amp;" ","")&amp;IF('台帳_空欄'!$I$25=$A34,'台帳_空欄'!$A$25&amp;" ","")&amp;IF('台帳_空欄'!$I$26=$A34,'台帳_空欄'!$A$26&amp;" ","")&amp;IF('台帳_空欄'!$I$27=$A34,'台帳_空欄'!$A$27&amp;" ","")&amp;IF('台帳_空欄'!$I$28=$A34,'台帳_空欄'!$A$28&amp;" ","")&amp;IF('台帳_空欄'!$I$29=$A34,'台帳_空欄'!$A$29&amp;" ","")&amp;IF('台帳_空欄'!$I$30=$A34,'台帳_空欄'!$A$30&amp;" ","")&amp;IF('台帳_空欄'!$I$31=$A34,'台帳_空欄'!$A$31&amp;" ","")&amp;IF('台帳_空欄'!$I$32=$A34,'台帳_空欄'!$A$32&amp;" ","")&amp;IF('台帳_空欄'!$I$33=$A34,'台帳_空欄'!$A$33&amp;" ","")&amp;IF('台帳_空欄'!$I$34=$A34,'台帳_空欄'!$A$34&amp;" ","")&amp;IF('台帳_空欄'!$I$35=$A34,'台帳_空欄'!$A$35&amp;" ","")&amp;IF('台帳_空欄'!$I$36=$A34,'台帳_空欄'!$A$36&amp;" ","")&amp;IF('台帳_空欄'!$I$37=$A34,'台帳_空欄'!$A$37&amp;" ","")&amp;IF('台帳_空欄'!$I$38=$A34,'台帳_空欄'!$A$38&amp;" ","")&amp;IF('台帳_空欄'!$I$39=$A34,'台帳_空欄'!$A$39&amp;" ","")&amp;IF('台帳_空欄'!$I$40=$A34,'台帳_空欄'!$A$40&amp;" ","")&amp;IF('台帳_空欄'!$I$41=$A34,'台帳_空欄'!$A$41&amp;" ","")&amp;IF('台帳_空欄'!$I$42=$A34,'台帳_空欄'!$A$42&amp;" ","")&amp;IF('台帳_空欄'!$I$43=$A34,'台帳_空欄'!$A$43&amp;" ","")&amp;IF('台帳_空欄'!$I$44=$A34,'台帳_空欄'!$A$44&amp;" ","")&amp;IF('台帳_空欄'!$I$45=$A34,'台帳_空欄'!$A$45&amp;" ","")&amp;IF('台帳_空欄'!$I$46=$A34,'台帳_空欄'!$A$46&amp;" ","")&amp;IF('台帳_空欄'!$I$47=$A34,'台帳_空欄'!$A$47&amp;" ","")&amp;IF('台帳_空欄'!$I$48=$A34,'台帳_空欄'!$A$48&amp;" ","")&amp;IF('台帳_空欄'!$I$49=$A34,'台帳_空欄'!$A$49&amp;" ","")&amp;IF('台帳_空欄'!$I$50=$A34,'台帳_空欄'!$A$50&amp;" ","")&amp;IF('台帳_空欄'!$I$51=$A34,'台帳_空欄'!$A$51&amp;" ","")&amp;IF('台帳_空欄'!$I$52=$A34,'台帳_空欄'!$A$52&amp;" ","")&amp;IF('台帳_空欄'!$I$53=$A34,'台帳_空欄'!$A$53&amp;" ","")&amp;IF('台帳_空欄'!$I$54=$A34,'台帳_空欄'!$A$54&amp;" ","")&amp;IF('台帳_空欄'!$I$55=$A34,'台帳_空欄'!$A$55&amp;" ",""))</x:f>
      </x:c>
      <x:c r="C34" s="40" t="str">
        <x:f>IF($A34="","",IF('台帳_空欄'!$F$6=$A34,'台帳_空欄'!$A$6&amp;" ","")&amp;IF('台帳_空欄'!$F$7=$A34,'台帳_空欄'!$A$7&amp;" ","")&amp;IF('台帳_空欄'!$F$8=$A34,'台帳_空欄'!$A$8&amp;" ","")&amp;IF('台帳_空欄'!$F$9=$A34,'台帳_空欄'!$A$9&amp;" ","")&amp;IF('台帳_空欄'!$F$10=$A34,'台帳_空欄'!$A$10&amp;" ","")&amp;IF('台帳_空欄'!$F$11=$A34,'台帳_空欄'!$A$11&amp;" ","")&amp;IF('台帳_空欄'!$F$12=$A34,'台帳_空欄'!$A$12&amp;" ","")&amp;IF('台帳_空欄'!$F$13=$A34,'台帳_空欄'!$A$13&amp;" ","")&amp;IF('台帳_空欄'!$F$14=$A34,'台帳_空欄'!$A$14&amp;" ","")&amp;IF('台帳_空欄'!$F$15=$A34,'台帳_空欄'!$A$15&amp;" ","")&amp;IF('台帳_空欄'!$F$16=$A34,'台帳_空欄'!$A$16&amp;" ","")&amp;IF('台帳_空欄'!$F$17=$A34,'台帳_空欄'!$A$17&amp;" ","")&amp;IF('台帳_空欄'!$F$18=$A34,'台帳_空欄'!$A$18&amp;" ","")&amp;IF('台帳_空欄'!$F$19=$A34,'台帳_空欄'!$A$19&amp;" ","")&amp;IF('台帳_空欄'!$F$20=$A34,'台帳_空欄'!$A$20&amp;" ","")&amp;IF('台帳_空欄'!$F$21=$A34,'台帳_空欄'!$A$21&amp;" ","")&amp;IF('台帳_空欄'!$F$22=$A34,'台帳_空欄'!$A$22&amp;" ","")&amp;IF('台帳_空欄'!$F$23=$A34,'台帳_空欄'!$A$23&amp;" ","")&amp;IF('台帳_空欄'!$F$24=$A34,'台帳_空欄'!$A$24&amp;" ","")&amp;IF('台帳_空欄'!$F$25=$A34,'台帳_空欄'!$A$25&amp;" ","")&amp;IF('台帳_空欄'!$F$26=$A34,'台帳_空欄'!$A$26&amp;" ","")&amp;IF('台帳_空欄'!$F$27=$A34,'台帳_空欄'!$A$27&amp;" ","")&amp;IF('台帳_空欄'!$F$28=$A34,'台帳_空欄'!$A$28&amp;" ","")&amp;IF('台帳_空欄'!$F$29=$A34,'台帳_空欄'!$A$29&amp;" ","")&amp;IF('台帳_空欄'!$F$30=$A34,'台帳_空欄'!$A$30&amp;" ","")&amp;IF('台帳_空欄'!$F$31=$A34,'台帳_空欄'!$A$31&amp;" ","")&amp;IF('台帳_空欄'!$F$32=$A34,'台帳_空欄'!$A$32&amp;" ","")&amp;IF('台帳_空欄'!$F$33=$A34,'台帳_空欄'!$A$33&amp;" ","")&amp;IF('台帳_空欄'!$F$34=$A34,'台帳_空欄'!$A$34&amp;" ","")&amp;IF('台帳_空欄'!$F$35=$A34,'台帳_空欄'!$A$35&amp;" ","")&amp;IF('台帳_空欄'!$F$36=$A34,'台帳_空欄'!$A$36&amp;" ","")&amp;IF('台帳_空欄'!$F$37=$A34,'台帳_空欄'!$A$37&amp;" ","")&amp;IF('台帳_空欄'!$F$38=$A34,'台帳_空欄'!$A$38&amp;" ","")&amp;IF('台帳_空欄'!$F$39=$A34,'台帳_空欄'!$A$39&amp;" ","")&amp;IF('台帳_空欄'!$F$40=$A34,'台帳_空欄'!$A$40&amp;" ","")&amp;IF('台帳_空欄'!$F$41=$A34,'台帳_空欄'!$A$41&amp;" ","")&amp;IF('台帳_空欄'!$F$42=$A34,'台帳_空欄'!$A$42&amp;" ","")&amp;IF('台帳_空欄'!$F$43=$A34,'台帳_空欄'!$A$43&amp;" ","")&amp;IF('台帳_空欄'!$F$44=$A34,'台帳_空欄'!$A$44&amp;" ","")&amp;IF('台帳_空欄'!$F$45=$A34,'台帳_空欄'!$A$45&amp;" ","")&amp;IF('台帳_空欄'!$F$46=$A34,'台帳_空欄'!$A$46&amp;" ","")&amp;IF('台帳_空欄'!$F$47=$A34,'台帳_空欄'!$A$47&amp;" ","")&amp;IF('台帳_空欄'!$F$48=$A34,'台帳_空欄'!$A$48&amp;" ","")&amp;IF('台帳_空欄'!$F$49=$A34,'台帳_空欄'!$A$49&amp;" ","")&amp;IF('台帳_空欄'!$F$50=$A34,'台帳_空欄'!$A$50&amp;" ","")&amp;IF('台帳_空欄'!$F$51=$A34,'台帳_空欄'!$A$51&amp;" ","")&amp;IF('台帳_空欄'!$F$52=$A34,'台帳_空欄'!$A$52&amp;" ","")&amp;IF('台帳_空欄'!$F$53=$A34,'台帳_空欄'!$A$53&amp;" ","")&amp;IF('台帳_空欄'!$F$54=$A34,'台帳_空欄'!$A$54&amp;" ","")&amp;IF('台帳_空欄'!$F$55=$A34,'台帳_空欄'!$A$55&amp;" ",""))</x:f>
      </x:c>
      <x:c r="D34" s="40" t="str">
        <x:f>IF($A34="","",IF('台帳_空欄'!$W$6=$A34,'台帳_空欄'!$A$6&amp;" ","")&amp;IF('台帳_空欄'!$W$7=$A34,'台帳_空欄'!$A$7&amp;" ","")&amp;IF('台帳_空欄'!$W$8=$A34,'台帳_空欄'!$A$8&amp;" ","")&amp;IF('台帳_空欄'!$W$9=$A34,'台帳_空欄'!$A$9&amp;" ","")&amp;IF('台帳_空欄'!$W$10=$A34,'台帳_空欄'!$A$10&amp;" ","")&amp;IF('台帳_空欄'!$W$11=$A34,'台帳_空欄'!$A$11&amp;" ","")&amp;IF('台帳_空欄'!$W$12=$A34,'台帳_空欄'!$A$12&amp;" ","")&amp;IF('台帳_空欄'!$W$13=$A34,'台帳_空欄'!$A$13&amp;" ","")&amp;IF('台帳_空欄'!$W$14=$A34,'台帳_空欄'!$A$14&amp;" ","")&amp;IF('台帳_空欄'!$W$15=$A34,'台帳_空欄'!$A$15&amp;" ","")&amp;IF('台帳_空欄'!$W$16=$A34,'台帳_空欄'!$A$16&amp;" ","")&amp;IF('台帳_空欄'!$W$17=$A34,'台帳_空欄'!$A$17&amp;" ","")&amp;IF('台帳_空欄'!$W$18=$A34,'台帳_空欄'!$A$18&amp;" ","")&amp;IF('台帳_空欄'!$W$19=$A34,'台帳_空欄'!$A$19&amp;" ","")&amp;IF('台帳_空欄'!$W$20=$A34,'台帳_空欄'!$A$20&amp;" ","")&amp;IF('台帳_空欄'!$W$21=$A34,'台帳_空欄'!$A$21&amp;" ","")&amp;IF('台帳_空欄'!$W$22=$A34,'台帳_空欄'!$A$22&amp;" ","")&amp;IF('台帳_空欄'!$W$23=$A34,'台帳_空欄'!$A$23&amp;" ","")&amp;IF('台帳_空欄'!$W$24=$A34,'台帳_空欄'!$A$24&amp;" ","")&amp;IF('台帳_空欄'!$W$25=$A34,'台帳_空欄'!$A$25&amp;" ","")&amp;IF('台帳_空欄'!$W$26=$A34,'台帳_空欄'!$A$26&amp;" ","")&amp;IF('台帳_空欄'!$W$27=$A34,'台帳_空欄'!$A$27&amp;" ","")&amp;IF('台帳_空欄'!$W$28=$A34,'台帳_空欄'!$A$28&amp;" ","")&amp;IF('台帳_空欄'!$W$29=$A34,'台帳_空欄'!$A$29&amp;" ","")&amp;IF('台帳_空欄'!$W$30=$A34,'台帳_空欄'!$A$30&amp;" ","")&amp;IF('台帳_空欄'!$W$31=$A34,'台帳_空欄'!$A$31&amp;" ","")&amp;IF('台帳_空欄'!$W$32=$A34,'台帳_空欄'!$A$32&amp;" ","")&amp;IF('台帳_空欄'!$W$33=$A34,'台帳_空欄'!$A$33&amp;" ","")&amp;IF('台帳_空欄'!$W$34=$A34,'台帳_空欄'!$A$34&amp;" ","")&amp;IF('台帳_空欄'!$W$35=$A34,'台帳_空欄'!$A$35&amp;" ","")&amp;IF('台帳_空欄'!$W$36=$A34,'台帳_空欄'!$A$36&amp;" ","")&amp;IF('台帳_空欄'!$W$37=$A34,'台帳_空欄'!$A$37&amp;" ","")&amp;IF('台帳_空欄'!$W$38=$A34,'台帳_空欄'!$A$38&amp;" ","")&amp;IF('台帳_空欄'!$W$39=$A34,'台帳_空欄'!$A$39&amp;" ","")&amp;IF('台帳_空欄'!$W$40=$A34,'台帳_空欄'!$A$40&amp;" ","")&amp;IF('台帳_空欄'!$W$41=$A34,'台帳_空欄'!$A$41&amp;" ","")&amp;IF('台帳_空欄'!$W$42=$A34,'台帳_空欄'!$A$42&amp;" ","")&amp;IF('台帳_空欄'!$W$43=$A34,'台帳_空欄'!$A$43&amp;" ","")&amp;IF('台帳_空欄'!$W$44=$A34,'台帳_空欄'!$A$44&amp;" ","")&amp;IF('台帳_空欄'!$W$45=$A34,'台帳_空欄'!$A$45&amp;" ","")&amp;IF('台帳_空欄'!$W$46=$A34,'台帳_空欄'!$A$46&amp;" ","")&amp;IF('台帳_空欄'!$W$47=$A34,'台帳_空欄'!$A$47&amp;" ","")&amp;IF('台帳_空欄'!$W$48=$A34,'台帳_空欄'!$A$48&amp;" ","")&amp;IF('台帳_空欄'!$W$49=$A34,'台帳_空欄'!$A$49&amp;" ","")&amp;IF('台帳_空欄'!$W$50=$A34,'台帳_空欄'!$A$50&amp;" ","")&amp;IF('台帳_空欄'!$W$51=$A34,'台帳_空欄'!$A$51&amp;" ","")&amp;IF('台帳_空欄'!$W$52=$A34,'台帳_空欄'!$A$52&amp;" ","")&amp;IF('台帳_空欄'!$W$53=$A34,'台帳_空欄'!$A$53&amp;" ","")&amp;IF('台帳_空欄'!$W$54=$A34,'台帳_空欄'!$A$54&amp;" ","")&amp;IF('台帳_空欄'!$W$55=$A34,'台帳_空欄'!$A$55&amp;" ",""))</x:f>
      </x:c>
      <x:c r="E34" s="40" t="str">
        <x:f>IF(A34="","",IF(OR(B34&lt;&gt;"",C34&lt;&gt;"",D34&lt;&gt;""),"台帳で完了状態・担当を確認",""))</x:f>
      </x:c>
    </x:row>
    <x:row r="35" ht="37" customHeight="1">
      <x:c r="A35" s="60" t="n">
        <x:f>IF(MONTH(DATE(YEAR($B$3),MONTH($B$3),30))=MONTH($B$3),DATE(YEAR($B$3),MONTH($B$3),30),"")</x:f>
        <x:v>46295</x:v>
      </x:c>
      <x:c r="B35" s="40" t="str">
        <x:f>IF($A35="","",IF('台帳_空欄'!$I$6=$A35,'台帳_空欄'!$A$6&amp;" ","")&amp;IF('台帳_空欄'!$I$7=$A35,'台帳_空欄'!$A$7&amp;" ","")&amp;IF('台帳_空欄'!$I$8=$A35,'台帳_空欄'!$A$8&amp;" ","")&amp;IF('台帳_空欄'!$I$9=$A35,'台帳_空欄'!$A$9&amp;" ","")&amp;IF('台帳_空欄'!$I$10=$A35,'台帳_空欄'!$A$10&amp;" ","")&amp;IF('台帳_空欄'!$I$11=$A35,'台帳_空欄'!$A$11&amp;" ","")&amp;IF('台帳_空欄'!$I$12=$A35,'台帳_空欄'!$A$12&amp;" ","")&amp;IF('台帳_空欄'!$I$13=$A35,'台帳_空欄'!$A$13&amp;" ","")&amp;IF('台帳_空欄'!$I$14=$A35,'台帳_空欄'!$A$14&amp;" ","")&amp;IF('台帳_空欄'!$I$15=$A35,'台帳_空欄'!$A$15&amp;" ","")&amp;IF('台帳_空欄'!$I$16=$A35,'台帳_空欄'!$A$16&amp;" ","")&amp;IF('台帳_空欄'!$I$17=$A35,'台帳_空欄'!$A$17&amp;" ","")&amp;IF('台帳_空欄'!$I$18=$A35,'台帳_空欄'!$A$18&amp;" ","")&amp;IF('台帳_空欄'!$I$19=$A35,'台帳_空欄'!$A$19&amp;" ","")&amp;IF('台帳_空欄'!$I$20=$A35,'台帳_空欄'!$A$20&amp;" ","")&amp;IF('台帳_空欄'!$I$21=$A35,'台帳_空欄'!$A$21&amp;" ","")&amp;IF('台帳_空欄'!$I$22=$A35,'台帳_空欄'!$A$22&amp;" ","")&amp;IF('台帳_空欄'!$I$23=$A35,'台帳_空欄'!$A$23&amp;" ","")&amp;IF('台帳_空欄'!$I$24=$A35,'台帳_空欄'!$A$24&amp;" ","")&amp;IF('台帳_空欄'!$I$25=$A35,'台帳_空欄'!$A$25&amp;" ","")&amp;IF('台帳_空欄'!$I$26=$A35,'台帳_空欄'!$A$26&amp;" ","")&amp;IF('台帳_空欄'!$I$27=$A35,'台帳_空欄'!$A$27&amp;" ","")&amp;IF('台帳_空欄'!$I$28=$A35,'台帳_空欄'!$A$28&amp;" ","")&amp;IF('台帳_空欄'!$I$29=$A35,'台帳_空欄'!$A$29&amp;" ","")&amp;IF('台帳_空欄'!$I$30=$A35,'台帳_空欄'!$A$30&amp;" ","")&amp;IF('台帳_空欄'!$I$31=$A35,'台帳_空欄'!$A$31&amp;" ","")&amp;IF('台帳_空欄'!$I$32=$A35,'台帳_空欄'!$A$32&amp;" ","")&amp;IF('台帳_空欄'!$I$33=$A35,'台帳_空欄'!$A$33&amp;" ","")&amp;IF('台帳_空欄'!$I$34=$A35,'台帳_空欄'!$A$34&amp;" ","")&amp;IF('台帳_空欄'!$I$35=$A35,'台帳_空欄'!$A$35&amp;" ","")&amp;IF('台帳_空欄'!$I$36=$A35,'台帳_空欄'!$A$36&amp;" ","")&amp;IF('台帳_空欄'!$I$37=$A35,'台帳_空欄'!$A$37&amp;" ","")&amp;IF('台帳_空欄'!$I$38=$A35,'台帳_空欄'!$A$38&amp;" ","")&amp;IF('台帳_空欄'!$I$39=$A35,'台帳_空欄'!$A$39&amp;" ","")&amp;IF('台帳_空欄'!$I$40=$A35,'台帳_空欄'!$A$40&amp;" ","")&amp;IF('台帳_空欄'!$I$41=$A35,'台帳_空欄'!$A$41&amp;" ","")&amp;IF('台帳_空欄'!$I$42=$A35,'台帳_空欄'!$A$42&amp;" ","")&amp;IF('台帳_空欄'!$I$43=$A35,'台帳_空欄'!$A$43&amp;" ","")&amp;IF('台帳_空欄'!$I$44=$A35,'台帳_空欄'!$A$44&amp;" ","")&amp;IF('台帳_空欄'!$I$45=$A35,'台帳_空欄'!$A$45&amp;" ","")&amp;IF('台帳_空欄'!$I$46=$A35,'台帳_空欄'!$A$46&amp;" ","")&amp;IF('台帳_空欄'!$I$47=$A35,'台帳_空欄'!$A$47&amp;" ","")&amp;IF('台帳_空欄'!$I$48=$A35,'台帳_空欄'!$A$48&amp;" ","")&amp;IF('台帳_空欄'!$I$49=$A35,'台帳_空欄'!$A$49&amp;" ","")&amp;IF('台帳_空欄'!$I$50=$A35,'台帳_空欄'!$A$50&amp;" ","")&amp;IF('台帳_空欄'!$I$51=$A35,'台帳_空欄'!$A$51&amp;" ","")&amp;IF('台帳_空欄'!$I$52=$A35,'台帳_空欄'!$A$52&amp;" ","")&amp;IF('台帳_空欄'!$I$53=$A35,'台帳_空欄'!$A$53&amp;" ","")&amp;IF('台帳_空欄'!$I$54=$A35,'台帳_空欄'!$A$54&amp;" ","")&amp;IF('台帳_空欄'!$I$55=$A35,'台帳_空欄'!$A$55&amp;" ",""))</x:f>
      </x:c>
      <x:c r="C35" s="40" t="str">
        <x:f>IF($A35="","",IF('台帳_空欄'!$F$6=$A35,'台帳_空欄'!$A$6&amp;" ","")&amp;IF('台帳_空欄'!$F$7=$A35,'台帳_空欄'!$A$7&amp;" ","")&amp;IF('台帳_空欄'!$F$8=$A35,'台帳_空欄'!$A$8&amp;" ","")&amp;IF('台帳_空欄'!$F$9=$A35,'台帳_空欄'!$A$9&amp;" ","")&amp;IF('台帳_空欄'!$F$10=$A35,'台帳_空欄'!$A$10&amp;" ","")&amp;IF('台帳_空欄'!$F$11=$A35,'台帳_空欄'!$A$11&amp;" ","")&amp;IF('台帳_空欄'!$F$12=$A35,'台帳_空欄'!$A$12&amp;" ","")&amp;IF('台帳_空欄'!$F$13=$A35,'台帳_空欄'!$A$13&amp;" ","")&amp;IF('台帳_空欄'!$F$14=$A35,'台帳_空欄'!$A$14&amp;" ","")&amp;IF('台帳_空欄'!$F$15=$A35,'台帳_空欄'!$A$15&amp;" ","")&amp;IF('台帳_空欄'!$F$16=$A35,'台帳_空欄'!$A$16&amp;" ","")&amp;IF('台帳_空欄'!$F$17=$A35,'台帳_空欄'!$A$17&amp;" ","")&amp;IF('台帳_空欄'!$F$18=$A35,'台帳_空欄'!$A$18&amp;" ","")&amp;IF('台帳_空欄'!$F$19=$A35,'台帳_空欄'!$A$19&amp;" ","")&amp;IF('台帳_空欄'!$F$20=$A35,'台帳_空欄'!$A$20&amp;" ","")&amp;IF('台帳_空欄'!$F$21=$A35,'台帳_空欄'!$A$21&amp;" ","")&amp;IF('台帳_空欄'!$F$22=$A35,'台帳_空欄'!$A$22&amp;" ","")&amp;IF('台帳_空欄'!$F$23=$A35,'台帳_空欄'!$A$23&amp;" ","")&amp;IF('台帳_空欄'!$F$24=$A35,'台帳_空欄'!$A$24&amp;" ","")&amp;IF('台帳_空欄'!$F$25=$A35,'台帳_空欄'!$A$25&amp;" ","")&amp;IF('台帳_空欄'!$F$26=$A35,'台帳_空欄'!$A$26&amp;" ","")&amp;IF('台帳_空欄'!$F$27=$A35,'台帳_空欄'!$A$27&amp;" ","")&amp;IF('台帳_空欄'!$F$28=$A35,'台帳_空欄'!$A$28&amp;" ","")&amp;IF('台帳_空欄'!$F$29=$A35,'台帳_空欄'!$A$29&amp;" ","")&amp;IF('台帳_空欄'!$F$30=$A35,'台帳_空欄'!$A$30&amp;" ","")&amp;IF('台帳_空欄'!$F$31=$A35,'台帳_空欄'!$A$31&amp;" ","")&amp;IF('台帳_空欄'!$F$32=$A35,'台帳_空欄'!$A$32&amp;" ","")&amp;IF('台帳_空欄'!$F$33=$A35,'台帳_空欄'!$A$33&amp;" ","")&amp;IF('台帳_空欄'!$F$34=$A35,'台帳_空欄'!$A$34&amp;" ","")&amp;IF('台帳_空欄'!$F$35=$A35,'台帳_空欄'!$A$35&amp;" ","")&amp;IF('台帳_空欄'!$F$36=$A35,'台帳_空欄'!$A$36&amp;" ","")&amp;IF('台帳_空欄'!$F$37=$A35,'台帳_空欄'!$A$37&amp;" ","")&amp;IF('台帳_空欄'!$F$38=$A35,'台帳_空欄'!$A$38&amp;" ","")&amp;IF('台帳_空欄'!$F$39=$A35,'台帳_空欄'!$A$39&amp;" ","")&amp;IF('台帳_空欄'!$F$40=$A35,'台帳_空欄'!$A$40&amp;" ","")&amp;IF('台帳_空欄'!$F$41=$A35,'台帳_空欄'!$A$41&amp;" ","")&amp;IF('台帳_空欄'!$F$42=$A35,'台帳_空欄'!$A$42&amp;" ","")&amp;IF('台帳_空欄'!$F$43=$A35,'台帳_空欄'!$A$43&amp;" ","")&amp;IF('台帳_空欄'!$F$44=$A35,'台帳_空欄'!$A$44&amp;" ","")&amp;IF('台帳_空欄'!$F$45=$A35,'台帳_空欄'!$A$45&amp;" ","")&amp;IF('台帳_空欄'!$F$46=$A35,'台帳_空欄'!$A$46&amp;" ","")&amp;IF('台帳_空欄'!$F$47=$A35,'台帳_空欄'!$A$47&amp;" ","")&amp;IF('台帳_空欄'!$F$48=$A35,'台帳_空欄'!$A$48&amp;" ","")&amp;IF('台帳_空欄'!$F$49=$A35,'台帳_空欄'!$A$49&amp;" ","")&amp;IF('台帳_空欄'!$F$50=$A35,'台帳_空欄'!$A$50&amp;" ","")&amp;IF('台帳_空欄'!$F$51=$A35,'台帳_空欄'!$A$51&amp;" ","")&amp;IF('台帳_空欄'!$F$52=$A35,'台帳_空欄'!$A$52&amp;" ","")&amp;IF('台帳_空欄'!$F$53=$A35,'台帳_空欄'!$A$53&amp;" ","")&amp;IF('台帳_空欄'!$F$54=$A35,'台帳_空欄'!$A$54&amp;" ","")&amp;IF('台帳_空欄'!$F$55=$A35,'台帳_空欄'!$A$55&amp;" ",""))</x:f>
      </x:c>
      <x:c r="D35" s="40" t="str">
        <x:f>IF($A35="","",IF('台帳_空欄'!$W$6=$A35,'台帳_空欄'!$A$6&amp;" ","")&amp;IF('台帳_空欄'!$W$7=$A35,'台帳_空欄'!$A$7&amp;" ","")&amp;IF('台帳_空欄'!$W$8=$A35,'台帳_空欄'!$A$8&amp;" ","")&amp;IF('台帳_空欄'!$W$9=$A35,'台帳_空欄'!$A$9&amp;" ","")&amp;IF('台帳_空欄'!$W$10=$A35,'台帳_空欄'!$A$10&amp;" ","")&amp;IF('台帳_空欄'!$W$11=$A35,'台帳_空欄'!$A$11&amp;" ","")&amp;IF('台帳_空欄'!$W$12=$A35,'台帳_空欄'!$A$12&amp;" ","")&amp;IF('台帳_空欄'!$W$13=$A35,'台帳_空欄'!$A$13&amp;" ","")&amp;IF('台帳_空欄'!$W$14=$A35,'台帳_空欄'!$A$14&amp;" ","")&amp;IF('台帳_空欄'!$W$15=$A35,'台帳_空欄'!$A$15&amp;" ","")&amp;IF('台帳_空欄'!$W$16=$A35,'台帳_空欄'!$A$16&amp;" ","")&amp;IF('台帳_空欄'!$W$17=$A35,'台帳_空欄'!$A$17&amp;" ","")&amp;IF('台帳_空欄'!$W$18=$A35,'台帳_空欄'!$A$18&amp;" ","")&amp;IF('台帳_空欄'!$W$19=$A35,'台帳_空欄'!$A$19&amp;" ","")&amp;IF('台帳_空欄'!$W$20=$A35,'台帳_空欄'!$A$20&amp;" ","")&amp;IF('台帳_空欄'!$W$21=$A35,'台帳_空欄'!$A$21&amp;" ","")&amp;IF('台帳_空欄'!$W$22=$A35,'台帳_空欄'!$A$22&amp;" ","")&amp;IF('台帳_空欄'!$W$23=$A35,'台帳_空欄'!$A$23&amp;" ","")&amp;IF('台帳_空欄'!$W$24=$A35,'台帳_空欄'!$A$24&amp;" ","")&amp;IF('台帳_空欄'!$W$25=$A35,'台帳_空欄'!$A$25&amp;" ","")&amp;IF('台帳_空欄'!$W$26=$A35,'台帳_空欄'!$A$26&amp;" ","")&amp;IF('台帳_空欄'!$W$27=$A35,'台帳_空欄'!$A$27&amp;" ","")&amp;IF('台帳_空欄'!$W$28=$A35,'台帳_空欄'!$A$28&amp;" ","")&amp;IF('台帳_空欄'!$W$29=$A35,'台帳_空欄'!$A$29&amp;" ","")&amp;IF('台帳_空欄'!$W$30=$A35,'台帳_空欄'!$A$30&amp;" ","")&amp;IF('台帳_空欄'!$W$31=$A35,'台帳_空欄'!$A$31&amp;" ","")&amp;IF('台帳_空欄'!$W$32=$A35,'台帳_空欄'!$A$32&amp;" ","")&amp;IF('台帳_空欄'!$W$33=$A35,'台帳_空欄'!$A$33&amp;" ","")&amp;IF('台帳_空欄'!$W$34=$A35,'台帳_空欄'!$A$34&amp;" ","")&amp;IF('台帳_空欄'!$W$35=$A35,'台帳_空欄'!$A$35&amp;" ","")&amp;IF('台帳_空欄'!$W$36=$A35,'台帳_空欄'!$A$36&amp;" ","")&amp;IF('台帳_空欄'!$W$37=$A35,'台帳_空欄'!$A$37&amp;" ","")&amp;IF('台帳_空欄'!$W$38=$A35,'台帳_空欄'!$A$38&amp;" ","")&amp;IF('台帳_空欄'!$W$39=$A35,'台帳_空欄'!$A$39&amp;" ","")&amp;IF('台帳_空欄'!$W$40=$A35,'台帳_空欄'!$A$40&amp;" ","")&amp;IF('台帳_空欄'!$W$41=$A35,'台帳_空欄'!$A$41&amp;" ","")&amp;IF('台帳_空欄'!$W$42=$A35,'台帳_空欄'!$A$42&amp;" ","")&amp;IF('台帳_空欄'!$W$43=$A35,'台帳_空欄'!$A$43&amp;" ","")&amp;IF('台帳_空欄'!$W$44=$A35,'台帳_空欄'!$A$44&amp;" ","")&amp;IF('台帳_空欄'!$W$45=$A35,'台帳_空欄'!$A$45&amp;" ","")&amp;IF('台帳_空欄'!$W$46=$A35,'台帳_空欄'!$A$46&amp;" ","")&amp;IF('台帳_空欄'!$W$47=$A35,'台帳_空欄'!$A$47&amp;" ","")&amp;IF('台帳_空欄'!$W$48=$A35,'台帳_空欄'!$A$48&amp;" ","")&amp;IF('台帳_空欄'!$W$49=$A35,'台帳_空欄'!$A$49&amp;" ","")&amp;IF('台帳_空欄'!$W$50=$A35,'台帳_空欄'!$A$50&amp;" ","")&amp;IF('台帳_空欄'!$W$51=$A35,'台帳_空欄'!$A$51&amp;" ","")&amp;IF('台帳_空欄'!$W$52=$A35,'台帳_空欄'!$A$52&amp;" ","")&amp;IF('台帳_空欄'!$W$53=$A35,'台帳_空欄'!$A$53&amp;" ","")&amp;IF('台帳_空欄'!$W$54=$A35,'台帳_空欄'!$A$54&amp;" ","")&amp;IF('台帳_空欄'!$W$55=$A35,'台帳_空欄'!$A$55&amp;" ",""))</x:f>
      </x:c>
      <x:c r="E35" s="40" t="str">
        <x:f>IF(A35="","",IF(OR(B35&lt;&gt;"",C35&lt;&gt;"",D35&lt;&gt;""),"台帳で完了状態・担当を確認",""))</x:f>
      </x:c>
    </x:row>
    <x:row r="36" ht="37" customHeight="1">
      <x:c r="A36" s="60" t="str">
        <x:f>IF(MONTH(DATE(YEAR($B$3),MONTH($B$3),31))=MONTH($B$3),DATE(YEAR($B$3),MONTH($B$3),31),"")</x:f>
      </x:c>
      <x:c r="B36" s="40" t="str">
        <x:f>IF($A36="","",IF('台帳_空欄'!$I$6=$A36,'台帳_空欄'!$A$6&amp;" ","")&amp;IF('台帳_空欄'!$I$7=$A36,'台帳_空欄'!$A$7&amp;" ","")&amp;IF('台帳_空欄'!$I$8=$A36,'台帳_空欄'!$A$8&amp;" ","")&amp;IF('台帳_空欄'!$I$9=$A36,'台帳_空欄'!$A$9&amp;" ","")&amp;IF('台帳_空欄'!$I$10=$A36,'台帳_空欄'!$A$10&amp;" ","")&amp;IF('台帳_空欄'!$I$11=$A36,'台帳_空欄'!$A$11&amp;" ","")&amp;IF('台帳_空欄'!$I$12=$A36,'台帳_空欄'!$A$12&amp;" ","")&amp;IF('台帳_空欄'!$I$13=$A36,'台帳_空欄'!$A$13&amp;" ","")&amp;IF('台帳_空欄'!$I$14=$A36,'台帳_空欄'!$A$14&amp;" ","")&amp;IF('台帳_空欄'!$I$15=$A36,'台帳_空欄'!$A$15&amp;" ","")&amp;IF('台帳_空欄'!$I$16=$A36,'台帳_空欄'!$A$16&amp;" ","")&amp;IF('台帳_空欄'!$I$17=$A36,'台帳_空欄'!$A$17&amp;" ","")&amp;IF('台帳_空欄'!$I$18=$A36,'台帳_空欄'!$A$18&amp;" ","")&amp;IF('台帳_空欄'!$I$19=$A36,'台帳_空欄'!$A$19&amp;" ","")&amp;IF('台帳_空欄'!$I$20=$A36,'台帳_空欄'!$A$20&amp;" ","")&amp;IF('台帳_空欄'!$I$21=$A36,'台帳_空欄'!$A$21&amp;" ","")&amp;IF('台帳_空欄'!$I$22=$A36,'台帳_空欄'!$A$22&amp;" ","")&amp;IF('台帳_空欄'!$I$23=$A36,'台帳_空欄'!$A$23&amp;" ","")&amp;IF('台帳_空欄'!$I$24=$A36,'台帳_空欄'!$A$24&amp;" ","")&amp;IF('台帳_空欄'!$I$25=$A36,'台帳_空欄'!$A$25&amp;" ","")&amp;IF('台帳_空欄'!$I$26=$A36,'台帳_空欄'!$A$26&amp;" ","")&amp;IF('台帳_空欄'!$I$27=$A36,'台帳_空欄'!$A$27&amp;" ","")&amp;IF('台帳_空欄'!$I$28=$A36,'台帳_空欄'!$A$28&amp;" ","")&amp;IF('台帳_空欄'!$I$29=$A36,'台帳_空欄'!$A$29&amp;" ","")&amp;IF('台帳_空欄'!$I$30=$A36,'台帳_空欄'!$A$30&amp;" ","")&amp;IF('台帳_空欄'!$I$31=$A36,'台帳_空欄'!$A$31&amp;" ","")&amp;IF('台帳_空欄'!$I$32=$A36,'台帳_空欄'!$A$32&amp;" ","")&amp;IF('台帳_空欄'!$I$33=$A36,'台帳_空欄'!$A$33&amp;" ","")&amp;IF('台帳_空欄'!$I$34=$A36,'台帳_空欄'!$A$34&amp;" ","")&amp;IF('台帳_空欄'!$I$35=$A36,'台帳_空欄'!$A$35&amp;" ","")&amp;IF('台帳_空欄'!$I$36=$A36,'台帳_空欄'!$A$36&amp;" ","")&amp;IF('台帳_空欄'!$I$37=$A36,'台帳_空欄'!$A$37&amp;" ","")&amp;IF('台帳_空欄'!$I$38=$A36,'台帳_空欄'!$A$38&amp;" ","")&amp;IF('台帳_空欄'!$I$39=$A36,'台帳_空欄'!$A$39&amp;" ","")&amp;IF('台帳_空欄'!$I$40=$A36,'台帳_空欄'!$A$40&amp;" ","")&amp;IF('台帳_空欄'!$I$41=$A36,'台帳_空欄'!$A$41&amp;" ","")&amp;IF('台帳_空欄'!$I$42=$A36,'台帳_空欄'!$A$42&amp;" ","")&amp;IF('台帳_空欄'!$I$43=$A36,'台帳_空欄'!$A$43&amp;" ","")&amp;IF('台帳_空欄'!$I$44=$A36,'台帳_空欄'!$A$44&amp;" ","")&amp;IF('台帳_空欄'!$I$45=$A36,'台帳_空欄'!$A$45&amp;" ","")&amp;IF('台帳_空欄'!$I$46=$A36,'台帳_空欄'!$A$46&amp;" ","")&amp;IF('台帳_空欄'!$I$47=$A36,'台帳_空欄'!$A$47&amp;" ","")&amp;IF('台帳_空欄'!$I$48=$A36,'台帳_空欄'!$A$48&amp;" ","")&amp;IF('台帳_空欄'!$I$49=$A36,'台帳_空欄'!$A$49&amp;" ","")&amp;IF('台帳_空欄'!$I$50=$A36,'台帳_空欄'!$A$50&amp;" ","")&amp;IF('台帳_空欄'!$I$51=$A36,'台帳_空欄'!$A$51&amp;" ","")&amp;IF('台帳_空欄'!$I$52=$A36,'台帳_空欄'!$A$52&amp;" ","")&amp;IF('台帳_空欄'!$I$53=$A36,'台帳_空欄'!$A$53&amp;" ","")&amp;IF('台帳_空欄'!$I$54=$A36,'台帳_空欄'!$A$54&amp;" ","")&amp;IF('台帳_空欄'!$I$55=$A36,'台帳_空欄'!$A$55&amp;" ",""))</x:f>
      </x:c>
      <x:c r="C36" s="40" t="str">
        <x:f>IF($A36="","",IF('台帳_空欄'!$F$6=$A36,'台帳_空欄'!$A$6&amp;" ","")&amp;IF('台帳_空欄'!$F$7=$A36,'台帳_空欄'!$A$7&amp;" ","")&amp;IF('台帳_空欄'!$F$8=$A36,'台帳_空欄'!$A$8&amp;" ","")&amp;IF('台帳_空欄'!$F$9=$A36,'台帳_空欄'!$A$9&amp;" ","")&amp;IF('台帳_空欄'!$F$10=$A36,'台帳_空欄'!$A$10&amp;" ","")&amp;IF('台帳_空欄'!$F$11=$A36,'台帳_空欄'!$A$11&amp;" ","")&amp;IF('台帳_空欄'!$F$12=$A36,'台帳_空欄'!$A$12&amp;" ","")&amp;IF('台帳_空欄'!$F$13=$A36,'台帳_空欄'!$A$13&amp;" ","")&amp;IF('台帳_空欄'!$F$14=$A36,'台帳_空欄'!$A$14&amp;" ","")&amp;IF('台帳_空欄'!$F$15=$A36,'台帳_空欄'!$A$15&amp;" ","")&amp;IF('台帳_空欄'!$F$16=$A36,'台帳_空欄'!$A$16&amp;" ","")&amp;IF('台帳_空欄'!$F$17=$A36,'台帳_空欄'!$A$17&amp;" ","")&amp;IF('台帳_空欄'!$F$18=$A36,'台帳_空欄'!$A$18&amp;" ","")&amp;IF('台帳_空欄'!$F$19=$A36,'台帳_空欄'!$A$19&amp;" ","")&amp;IF('台帳_空欄'!$F$20=$A36,'台帳_空欄'!$A$20&amp;" ","")&amp;IF('台帳_空欄'!$F$21=$A36,'台帳_空欄'!$A$21&amp;" ","")&amp;IF('台帳_空欄'!$F$22=$A36,'台帳_空欄'!$A$22&amp;" ","")&amp;IF('台帳_空欄'!$F$23=$A36,'台帳_空欄'!$A$23&amp;" ","")&amp;IF('台帳_空欄'!$F$24=$A36,'台帳_空欄'!$A$24&amp;" ","")&amp;IF('台帳_空欄'!$F$25=$A36,'台帳_空欄'!$A$25&amp;" ","")&amp;IF('台帳_空欄'!$F$26=$A36,'台帳_空欄'!$A$26&amp;" ","")&amp;IF('台帳_空欄'!$F$27=$A36,'台帳_空欄'!$A$27&amp;" ","")&amp;IF('台帳_空欄'!$F$28=$A36,'台帳_空欄'!$A$28&amp;" ","")&amp;IF('台帳_空欄'!$F$29=$A36,'台帳_空欄'!$A$29&amp;" ","")&amp;IF('台帳_空欄'!$F$30=$A36,'台帳_空欄'!$A$30&amp;" ","")&amp;IF('台帳_空欄'!$F$31=$A36,'台帳_空欄'!$A$31&amp;" ","")&amp;IF('台帳_空欄'!$F$32=$A36,'台帳_空欄'!$A$32&amp;" ","")&amp;IF('台帳_空欄'!$F$33=$A36,'台帳_空欄'!$A$33&amp;" ","")&amp;IF('台帳_空欄'!$F$34=$A36,'台帳_空欄'!$A$34&amp;" ","")&amp;IF('台帳_空欄'!$F$35=$A36,'台帳_空欄'!$A$35&amp;" ","")&amp;IF('台帳_空欄'!$F$36=$A36,'台帳_空欄'!$A$36&amp;" ","")&amp;IF('台帳_空欄'!$F$37=$A36,'台帳_空欄'!$A$37&amp;" ","")&amp;IF('台帳_空欄'!$F$38=$A36,'台帳_空欄'!$A$38&amp;" ","")&amp;IF('台帳_空欄'!$F$39=$A36,'台帳_空欄'!$A$39&amp;" ","")&amp;IF('台帳_空欄'!$F$40=$A36,'台帳_空欄'!$A$40&amp;" ","")&amp;IF('台帳_空欄'!$F$41=$A36,'台帳_空欄'!$A$41&amp;" ","")&amp;IF('台帳_空欄'!$F$42=$A36,'台帳_空欄'!$A$42&amp;" ","")&amp;IF('台帳_空欄'!$F$43=$A36,'台帳_空欄'!$A$43&amp;" ","")&amp;IF('台帳_空欄'!$F$44=$A36,'台帳_空欄'!$A$44&amp;" ","")&amp;IF('台帳_空欄'!$F$45=$A36,'台帳_空欄'!$A$45&amp;" ","")&amp;IF('台帳_空欄'!$F$46=$A36,'台帳_空欄'!$A$46&amp;" ","")&amp;IF('台帳_空欄'!$F$47=$A36,'台帳_空欄'!$A$47&amp;" ","")&amp;IF('台帳_空欄'!$F$48=$A36,'台帳_空欄'!$A$48&amp;" ","")&amp;IF('台帳_空欄'!$F$49=$A36,'台帳_空欄'!$A$49&amp;" ","")&amp;IF('台帳_空欄'!$F$50=$A36,'台帳_空欄'!$A$50&amp;" ","")&amp;IF('台帳_空欄'!$F$51=$A36,'台帳_空欄'!$A$51&amp;" ","")&amp;IF('台帳_空欄'!$F$52=$A36,'台帳_空欄'!$A$52&amp;" ","")&amp;IF('台帳_空欄'!$F$53=$A36,'台帳_空欄'!$A$53&amp;" ","")&amp;IF('台帳_空欄'!$F$54=$A36,'台帳_空欄'!$A$54&amp;" ","")&amp;IF('台帳_空欄'!$F$55=$A36,'台帳_空欄'!$A$55&amp;" ",""))</x:f>
      </x:c>
      <x:c r="D36" s="40" t="str">
        <x:f>IF($A36="","",IF('台帳_空欄'!$W$6=$A36,'台帳_空欄'!$A$6&amp;" ","")&amp;IF('台帳_空欄'!$W$7=$A36,'台帳_空欄'!$A$7&amp;" ","")&amp;IF('台帳_空欄'!$W$8=$A36,'台帳_空欄'!$A$8&amp;" ","")&amp;IF('台帳_空欄'!$W$9=$A36,'台帳_空欄'!$A$9&amp;" ","")&amp;IF('台帳_空欄'!$W$10=$A36,'台帳_空欄'!$A$10&amp;" ","")&amp;IF('台帳_空欄'!$W$11=$A36,'台帳_空欄'!$A$11&amp;" ","")&amp;IF('台帳_空欄'!$W$12=$A36,'台帳_空欄'!$A$12&amp;" ","")&amp;IF('台帳_空欄'!$W$13=$A36,'台帳_空欄'!$A$13&amp;" ","")&amp;IF('台帳_空欄'!$W$14=$A36,'台帳_空欄'!$A$14&amp;" ","")&amp;IF('台帳_空欄'!$W$15=$A36,'台帳_空欄'!$A$15&amp;" ","")&amp;IF('台帳_空欄'!$W$16=$A36,'台帳_空欄'!$A$16&amp;" ","")&amp;IF('台帳_空欄'!$W$17=$A36,'台帳_空欄'!$A$17&amp;" ","")&amp;IF('台帳_空欄'!$W$18=$A36,'台帳_空欄'!$A$18&amp;" ","")&amp;IF('台帳_空欄'!$W$19=$A36,'台帳_空欄'!$A$19&amp;" ","")&amp;IF('台帳_空欄'!$W$20=$A36,'台帳_空欄'!$A$20&amp;" ","")&amp;IF('台帳_空欄'!$W$21=$A36,'台帳_空欄'!$A$21&amp;" ","")&amp;IF('台帳_空欄'!$W$22=$A36,'台帳_空欄'!$A$22&amp;" ","")&amp;IF('台帳_空欄'!$W$23=$A36,'台帳_空欄'!$A$23&amp;" ","")&amp;IF('台帳_空欄'!$W$24=$A36,'台帳_空欄'!$A$24&amp;" ","")&amp;IF('台帳_空欄'!$W$25=$A36,'台帳_空欄'!$A$25&amp;" ","")&amp;IF('台帳_空欄'!$W$26=$A36,'台帳_空欄'!$A$26&amp;" ","")&amp;IF('台帳_空欄'!$W$27=$A36,'台帳_空欄'!$A$27&amp;" ","")&amp;IF('台帳_空欄'!$W$28=$A36,'台帳_空欄'!$A$28&amp;" ","")&amp;IF('台帳_空欄'!$W$29=$A36,'台帳_空欄'!$A$29&amp;" ","")&amp;IF('台帳_空欄'!$W$30=$A36,'台帳_空欄'!$A$30&amp;" ","")&amp;IF('台帳_空欄'!$W$31=$A36,'台帳_空欄'!$A$31&amp;" ","")&amp;IF('台帳_空欄'!$W$32=$A36,'台帳_空欄'!$A$32&amp;" ","")&amp;IF('台帳_空欄'!$W$33=$A36,'台帳_空欄'!$A$33&amp;" ","")&amp;IF('台帳_空欄'!$W$34=$A36,'台帳_空欄'!$A$34&amp;" ","")&amp;IF('台帳_空欄'!$W$35=$A36,'台帳_空欄'!$A$35&amp;" ","")&amp;IF('台帳_空欄'!$W$36=$A36,'台帳_空欄'!$A$36&amp;" ","")&amp;IF('台帳_空欄'!$W$37=$A36,'台帳_空欄'!$A$37&amp;" ","")&amp;IF('台帳_空欄'!$W$38=$A36,'台帳_空欄'!$A$38&amp;" ","")&amp;IF('台帳_空欄'!$W$39=$A36,'台帳_空欄'!$A$39&amp;" ","")&amp;IF('台帳_空欄'!$W$40=$A36,'台帳_空欄'!$A$40&amp;" ","")&amp;IF('台帳_空欄'!$W$41=$A36,'台帳_空欄'!$A$41&amp;" ","")&amp;IF('台帳_空欄'!$W$42=$A36,'台帳_空欄'!$A$42&amp;" ","")&amp;IF('台帳_空欄'!$W$43=$A36,'台帳_空欄'!$A$43&amp;" ","")&amp;IF('台帳_空欄'!$W$44=$A36,'台帳_空欄'!$A$44&amp;" ","")&amp;IF('台帳_空欄'!$W$45=$A36,'台帳_空欄'!$A$45&amp;" ","")&amp;IF('台帳_空欄'!$W$46=$A36,'台帳_空欄'!$A$46&amp;" ","")&amp;IF('台帳_空欄'!$W$47=$A36,'台帳_空欄'!$A$47&amp;" ","")&amp;IF('台帳_空欄'!$W$48=$A36,'台帳_空欄'!$A$48&amp;" ","")&amp;IF('台帳_空欄'!$W$49=$A36,'台帳_空欄'!$A$49&amp;" ","")&amp;IF('台帳_空欄'!$W$50=$A36,'台帳_空欄'!$A$50&amp;" ","")&amp;IF('台帳_空欄'!$W$51=$A36,'台帳_空欄'!$A$51&amp;" ","")&amp;IF('台帳_空欄'!$W$52=$A36,'台帳_空欄'!$A$52&amp;" ","")&amp;IF('台帳_空欄'!$W$53=$A36,'台帳_空欄'!$A$53&amp;" ","")&amp;IF('台帳_空欄'!$W$54=$A36,'台帳_空欄'!$A$54&amp;" ","")&amp;IF('台帳_空欄'!$W$55=$A36,'台帳_空欄'!$A$55&amp;" ",""))</x:f>
      </x:c>
      <x:c r="E36" s="40" t="str">
        <x:f>IF(A36="","",IF(OR(B36&lt;&gt;"",C36&lt;&gt;"",D36&lt;&gt;""),"台帳で完了状態・担当を確認",""))</x:f>
      </x:c>
    </x:row>
    <x:row r="37">
      <x:c r="A37" s="12"/>
      <x:c r="B37" s="12"/>
      <x:c r="C37" s="12"/>
      <x:c r="D37" s="12"/>
      <x:c r="E37" s="12"/>
    </x:row>
    <x:row r="38">
      <x:c r="A38" s="12"/>
      <x:c r="B38" s="12"/>
      <x:c r="C38" s="12"/>
      <x:c r="D38" s="12"/>
      <x:c r="E38" s="12"/>
    </x:row>
    <x:row r="39">
      <x:c r="A39" s="12"/>
      <x:c r="B39" s="12"/>
      <x:c r="C39" s="12"/>
      <x:c r="D39" s="12"/>
      <x:c r="E39" s="12"/>
    </x:row>
    <x:row r="40">
      <x:c r="A40" s="12"/>
      <x:c r="B40" s="12"/>
      <x:c r="C40" s="12"/>
      <x:c r="D40" s="12"/>
      <x:c r="E40" s="12"/>
    </x:row>
    <x:row r="41">
      <x:c r="A41" s="12"/>
      <x:c r="B41" s="12"/>
      <x:c r="C41" s="12"/>
      <x:c r="D41" s="12"/>
      <x:c r="E41" s="12"/>
    </x:row>
    <x:row r="42">
      <x:c r="A42" s="12"/>
      <x:c r="B42" s="12"/>
      <x:c r="C42" s="12"/>
      <x:c r="D42" s="12"/>
      <x:c r="E42" s="12"/>
    </x:row>
    <x:row r="43">
      <x:c r="A43" s="12"/>
      <x:c r="B43" s="12"/>
      <x:c r="C43" s="12"/>
      <x:c r="D43" s="12"/>
      <x:c r="E43" s="12"/>
    </x:row>
    <x:row r="44">
      <x:c r="A44" s="12"/>
      <x:c r="B44" s="12"/>
      <x:c r="C44" s="12"/>
      <x:c r="D44" s="12"/>
      <x:c r="E44" s="12"/>
    </x:row>
    <x:row r="45">
      <x:c r="A45" s="12"/>
      <x:c r="B45" s="12"/>
      <x:c r="C45" s="12"/>
      <x:c r="D45" s="12"/>
      <x:c r="E45" s="12"/>
    </x:row>
    <x:row r="46">
      <x:c r="A46" s="12"/>
      <x:c r="B46" s="12"/>
      <x:c r="C46" s="12"/>
      <x:c r="D46" s="12"/>
      <x:c r="E46" s="12"/>
    </x:row>
    <x:row r="47">
      <x:c r="A47" s="12"/>
      <x:c r="B47" s="12"/>
      <x:c r="C47" s="12"/>
      <x:c r="D47" s="12"/>
      <x:c r="E47" s="12"/>
    </x:row>
    <x:row r="48">
      <x:c r="A48" s="12"/>
      <x:c r="B48" s="12"/>
      <x:c r="C48" s="12"/>
      <x:c r="D48" s="12"/>
      <x:c r="E48" s="12"/>
    </x:row>
    <x:row r="49">
      <x:c r="A49" s="12"/>
      <x:c r="B49" s="12"/>
      <x:c r="C49" s="12"/>
      <x:c r="D49" s="12"/>
      <x:c r="E49" s="12"/>
    </x:row>
    <x:row r="50">
      <x:c r="A50" s="12"/>
      <x:c r="B50" s="12"/>
      <x:c r="C50" s="12"/>
      <x:c r="D50" s="12"/>
      <x:c r="E50" s="12"/>
    </x:row>
    <x:row r="51">
      <x:c r="A51" s="12"/>
      <x:c r="B51" s="12"/>
      <x:c r="C51" s="12"/>
      <x:c r="D51" s="12"/>
      <x:c r="E51" s="12"/>
    </x:row>
    <x:row r="52">
      <x:c r="A52" s="12"/>
      <x:c r="B52" s="12"/>
      <x:c r="C52" s="12"/>
      <x:c r="D52" s="12"/>
      <x:c r="E52" s="12"/>
    </x:row>
    <x:row r="53">
      <x:c r="A53" s="12"/>
      <x:c r="B53" s="12"/>
      <x:c r="C53" s="12"/>
      <x:c r="D53" s="12"/>
      <x:c r="E53" s="12"/>
    </x:row>
    <x:row r="54">
      <x:c r="A54" s="12"/>
      <x:c r="B54" s="12"/>
      <x:c r="C54" s="12"/>
      <x:c r="D54" s="12"/>
      <x:c r="E54" s="12"/>
    </x:row>
    <x:row r="55">
      <x:c r="A55" s="12"/>
      <x:c r="B55" s="12"/>
      <x:c r="C55" s="12"/>
      <x:c r="D55" s="12"/>
      <x:c r="E55" s="12"/>
    </x:row>
    <x:row r="56">
      <x:c r="A56" s="12"/>
      <x:c r="B56" s="12"/>
      <x:c r="C56" s="12"/>
      <x:c r="D56" s="12"/>
      <x:c r="E56" s="12"/>
    </x:row>
    <x:row r="57">
      <x:c r="A57" s="12"/>
      <x:c r="B57" s="12"/>
      <x:c r="C57" s="12"/>
      <x:c r="D57" s="12"/>
      <x:c r="E57" s="12"/>
    </x:row>
    <x:row r="58">
      <x:c r="A58" s="12"/>
      <x:c r="B58" s="12"/>
      <x:c r="C58" s="12"/>
      <x:c r="D58" s="12"/>
      <x:c r="E58" s="12"/>
    </x:row>
    <x:row r="59">
      <x:c r="A59" s="12"/>
      <x:c r="B59" s="12"/>
      <x:c r="C59" s="12"/>
      <x:c r="D59" s="12"/>
      <x:c r="E59" s="12"/>
    </x:row>
    <x:row r="60">
      <x:c r="A60" s="12"/>
      <x:c r="B60" s="12"/>
      <x:c r="C60" s="12"/>
      <x:c r="D60" s="12"/>
      <x:c r="E60" s="12"/>
    </x:row>
  </x:sheetData>
  <x:mergeCells>
    <x:mergeCell ref="A1:E1"/>
    <x:mergeCell ref="A2:E2"/>
  </x:mergeCells>
  <x:conditionalFormatting sqref="A6:E36">
    <x:cfRule type="expression" dxfId="8" priority="1">
      <x:formula>$A6='使い方'!$B$3</x:formula>
    </x:cfRule>
  </x:conditionalFormatting>
  <x:pageMargins left="0.7" right="0.7" top="0.75" bottom="0.75" header="0.3" footer="0.3"/>
  <x:tableParts count="1">
    <x:tablePart xmlns:r="http://schemas.openxmlformats.org/officeDocument/2006/relationships" r:id="Ra412ee08a4cf4e6a"/>
  </x:tableParts>
</x:worksheet>
</file>

<file path=xl/worksheets/sheet10.xml><?xml version="1.0" encoding="utf-8"?>
<x:worksheet xmlns:x="http://schemas.openxmlformats.org/spreadsheetml/2006/main">
  <x:sheetFormatPr defaultRowHeight="15"/>
  <x:cols>
    <x:col min="1" max="1" width="11" hidden="0" customWidth="1"/>
    <x:col min="2" max="2" width="13" hidden="0" customWidth="1"/>
    <x:col min="3" max="3" width="16" hidden="0" customWidth="1"/>
    <x:col min="4" max="4" width="14" hidden="0" customWidth="1"/>
    <x:col min="5" max="5" width="17" hidden="0" customWidth="1"/>
    <x:col min="6" max="6" width="18" hidden="0" customWidth="1"/>
    <x:col min="7" max="7" width="34" hidden="0" customWidth="1"/>
    <x:col min="8" max="8" width="35" hidden="0" customWidth="1"/>
    <x:col min="9" max="9" width="31" hidden="0" customWidth="1"/>
    <x:col min="10" max="10" width="26" hidden="0" customWidth="1"/>
  </x:cols>
  <x:sheetData>
    <x:row r="1" ht="35" customHeight="1">
      <x:c r="A1" s="10" t="str">
        <x:v>社内リマインドの設定・点検一覧｜空欄</x:v>
      </x:c>
      <x:c r="B1" s="10"/>
      <x:c r="C1" s="10"/>
      <x:c r="D1" s="10"/>
      <x:c r="E1" s="10"/>
      <x:c r="F1" s="10"/>
      <x:c r="G1" s="10"/>
      <x:c r="H1" s="10"/>
      <x:c r="I1" s="10"/>
      <x:c r="J1" s="10"/>
    </x:row>
    <x:row r="2" ht="36" customHeight="1">
      <x:c r="A2" s="11" t="str">
        <x:v>自動送信はしません。R01〜R04を各契約から算出。予定日を過ぎても未完了ならR05の日次点検で確認します。</x:v>
      </x:c>
      <x:c r="B2" s="11"/>
      <x:c r="C2" s="11"/>
      <x:c r="D2" s="11"/>
      <x:c r="E2" s="11"/>
      <x:c r="F2" s="11"/>
      <x:c r="G2" s="11"/>
      <x:c r="H2" s="11"/>
      <x:c r="I2" s="11"/>
      <x:c r="J2" s="11"/>
    </x:row>
    <x:row r="3">
      <x:c r="A3" s="12"/>
      <x:c r="B3" s="12"/>
      <x:c r="C3" s="12"/>
      <x:c r="D3" s="12"/>
      <x:c r="E3" s="12"/>
      <x:c r="F3" s="12"/>
      <x:c r="G3" s="12"/>
      <x:c r="H3" s="12"/>
      <x:c r="I3" s="12"/>
      <x:c r="J3" s="12"/>
    </x:row>
    <x:row r="4">
      <x:c r="A4" s="12"/>
      <x:c r="B4" s="12"/>
      <x:c r="C4" s="12"/>
      <x:c r="D4" s="12"/>
      <x:c r="E4" s="12"/>
      <x:c r="F4" s="12"/>
      <x:c r="G4" s="12"/>
      <x:c r="H4" s="12"/>
      <x:c r="I4" s="12"/>
      <x:c r="J4" s="12"/>
    </x:row>
    <x:row r="5" ht="42" customHeight="1">
      <x:c r="A5" s="43" t="str">
        <x:v>契約ID</x:v>
      </x:c>
      <x:c r="B5" s="43" t="str">
        <x:v>ルールID</x:v>
      </x:c>
      <x:c r="C5" s="43" t="str">
        <x:v>基準日</x:v>
      </x:c>
      <x:c r="D5" s="43" t="str">
        <x:v>前倒し日数</x:v>
      </x:c>
      <x:c r="E5" s="43" t="str">
        <x:v>社内通知予定日</x:v>
      </x:c>
      <x:c r="F5" s="43" t="str">
        <x:v>時刻（日本時間）</x:v>
      </x:c>
      <x:c r="G5" s="43" t="str">
        <x:v>宛先</x:v>
      </x:c>
      <x:c r="H5" s="43" t="str">
        <x:v>実行条件</x:v>
      </x:c>
      <x:c r="I5" s="43" t="str">
        <x:v>基準日時点の扱い</x:v>
      </x:c>
      <x:c r="J5" s="43" t="str">
        <x:v>台帳の点検結果</x:v>
      </x:c>
    </x:row>
    <x:row r="6" ht="37" customHeight="1">
      <x:c r="A6" s="40" t="str">
        <x:f>IF('台帳_空欄'!A6="","",'台帳_空欄'!A6)</x:f>
      </x:c>
      <x:c r="B6" s="40" t="str">
        <x:f>IF(A6="","",'通知ルール'!A6)</x:f>
      </x:c>
      <x:c r="C6" s="60" t="str">
        <x:f>IF(OR(A6="",'台帳_空欄'!G6&lt;&gt;"確定",'台帳_空欄'!I6=""),"",'台帳_空欄'!I6)</x:f>
      </x:c>
      <x:c r="D6" s="40" t="str">
        <x:f>IF(A6="","",'通知ルール'!C6)</x:f>
      </x:c>
      <x:c r="E6" s="60" t="str">
        <x:f>IF(OR(A6="",C6=""),"",C6-D6)</x:f>
      </x:c>
      <x:c r="F6" s="40" t="str">
        <x:f>IF(A6="","",'通知ルール'!D6)</x:f>
      </x:c>
      <x:c r="G6" s="40" t="str">
        <x:f>IF(A6="","",'台帳_空欄'!J6&amp;"／"&amp;'台帳_空欄'!K6)</x:f>
      </x:c>
      <x:c r="H6" s="40" t="str">
        <x:f>IF(A6="","",'通知ルール'!F6)</x:f>
      </x:c>
      <x:c r="I6" s="40" t="str">
        <x:f>IF(A6="","",IF('台帳_空欄'!G6="対象外","対象外・別管理",IF('台帳_空欄'!G6&lt;&gt;"確定","保留・原本要確認",IF(NOT(AND('台帳_空欄'!$G$6="確定",'台帳_空欄'!$L$6="未判断")),"条件外・通知停止",IF(E6="","基準日要確認",IF(E6&lt;'使い方'!$B$3,"過去予定・未完了を点検",IF(E6='使い方'!$B$3,"本日対象","予定")))))))</x:f>
      </x:c>
      <x:c r="J6" s="40" t="str">
        <x:f>IF(A6="","",'台帳_空欄'!U6)</x:f>
      </x:c>
    </x:row>
    <x:row r="7" ht="37" customHeight="1">
      <x:c r="A7" s="40" t="str">
        <x:f>IF('台帳_空欄'!A6="","",'台帳_空欄'!A6)</x:f>
      </x:c>
      <x:c r="B7" s="40" t="str">
        <x:f>IF(A7="","",'通知ルール'!A7)</x:f>
      </x:c>
      <x:c r="C7" s="60" t="str">
        <x:f>IF(OR(A7="",'台帳_空欄'!G6&lt;&gt;"確定",'台帳_空欄'!I6=""),"",'台帳_空欄'!I6)</x:f>
      </x:c>
      <x:c r="D7" s="40" t="str">
        <x:f>IF(A7="","",'通知ルール'!C7)</x:f>
      </x:c>
      <x:c r="E7" s="60" t="str">
        <x:f>IF(OR(A7="",C7=""),"",C7-D7)</x:f>
      </x:c>
      <x:c r="F7" s="40" t="str">
        <x:f>IF(A7="","",'通知ルール'!D7)</x:f>
      </x:c>
      <x:c r="G7" s="40" t="str">
        <x:f>IF(A7="","",'台帳_空欄'!J6&amp;"／"&amp;'台帳_空欄'!K6&amp;"／部門責任者")</x:f>
      </x:c>
      <x:c r="H7" s="40" t="str">
        <x:f>IF(A7="","",'通知ルール'!F7)</x:f>
      </x:c>
      <x:c r="I7" s="40" t="str">
        <x:f>IF(A7="","",IF('台帳_空欄'!G6="対象外","対象外・別管理",IF('台帳_空欄'!G6&lt;&gt;"確定","保留・原本要確認",IF(NOT(AND('台帳_空欄'!$G$6="確定",'台帳_空欄'!$L$6="未判断")),"条件外・通知停止",IF(E7="","基準日要確認",IF(E7&lt;'使い方'!$B$3,"過去予定・未完了を点検",IF(E7='使い方'!$B$3,"本日対象","予定")))))))</x:f>
      </x:c>
      <x:c r="J7" s="40" t="str">
        <x:f>IF(A7="","",'台帳_空欄'!U6)</x:f>
      </x:c>
    </x:row>
    <x:row r="8" ht="37" customHeight="1">
      <x:c r="A8" s="40" t="str">
        <x:f>IF('台帳_空欄'!A6="","",'台帳_空欄'!A6)</x:f>
      </x:c>
      <x:c r="B8" s="40" t="str">
        <x:f>IF(A8="","",'通知ルール'!A8)</x:f>
      </x:c>
      <x:c r="C8" s="60" t="str">
        <x:f>IF(OR(A8="",'台帳_空欄'!G6&lt;&gt;"確定",'台帳_空欄'!F6=""),"",'台帳_空欄'!F6)</x:f>
      </x:c>
      <x:c r="D8" s="40" t="str">
        <x:f>IF(A8="","",'通知ルール'!C8)</x:f>
      </x:c>
      <x:c r="E8" s="60" t="str">
        <x:f>IF(OR(A8="",C8=""),"",C8-D8)</x:f>
      </x:c>
      <x:c r="F8" s="40" t="str">
        <x:f>IF(A8="","",'通知ルール'!D8)</x:f>
      </x:c>
      <x:c r="G8" s="40" t="str">
        <x:f>IF(A8="","",'台帳_空欄'!J6&amp;"／"&amp;'台帳_空欄'!K6)</x:f>
      </x:c>
      <x:c r="H8" s="40" t="str">
        <x:f>IF(A8="","",'通知ルール'!F8)</x:f>
      </x:c>
      <x:c r="I8" s="40" t="str">
        <x:f>IF(A8="","",IF('台帳_空欄'!G6="対象外","対象外・別管理",IF('台帳_空欄'!G6&lt;&gt;"確定","保留・原本要確認",IF(NOT(AND('台帳_空欄'!$G$6="確定",'台帳_空欄'!$U$6&lt;&gt;"今回連絡完了")),"条件外・通知停止",IF(E8="","基準日要確認",IF(E8&lt;'使い方'!$B$3,"過去予定・未完了を点検",IF(E8='使い方'!$B$3,"本日対象","予定")))))))</x:f>
      </x:c>
      <x:c r="J8" s="40" t="str">
        <x:f>IF(A8="","",'台帳_空欄'!U6)</x:f>
      </x:c>
    </x:row>
    <x:row r="9" ht="37" customHeight="1">
      <x:c r="A9" s="40" t="str">
        <x:f>IF('台帳_空欄'!A6="","",'台帳_空欄'!A6)</x:f>
      </x:c>
      <x:c r="B9" s="40" t="str">
        <x:f>IF(A9="","",'通知ルール'!A9)</x:f>
      </x:c>
      <x:c r="C9" s="60" t="str">
        <x:f>IF(OR(A9="",'台帳_空欄'!G6&lt;&gt;"確定",'台帳_空欄'!F6=""),"",'台帳_空欄'!F6)</x:f>
      </x:c>
      <x:c r="D9" s="40" t="str">
        <x:f>IF(A9="","",'通知ルール'!C9)</x:f>
      </x:c>
      <x:c r="E9" s="60" t="str">
        <x:f>IF(OR(A9="",C9=""),"",C9-D9)</x:f>
      </x:c>
      <x:c r="F9" s="40" t="str">
        <x:f>IF(A9="","",'通知ルール'!D9)</x:f>
      </x:c>
      <x:c r="G9" s="40" t="str">
        <x:f>IF(A9="","",'台帳_空欄'!J6&amp;"／"&amp;'台帳_空欄'!K6&amp;"／部門責任者")</x:f>
      </x:c>
      <x:c r="H9" s="40" t="str">
        <x:f>IF(A9="","",'通知ルール'!F9)</x:f>
      </x:c>
      <x:c r="I9" s="40" t="str">
        <x:f>IF(A9="","",IF('台帳_空欄'!G6="対象外","対象外・別管理",IF('台帳_空欄'!G6&lt;&gt;"確定","保留・原本要確認",IF(NOT(AND('台帳_空欄'!$G$6="確定",'台帳_空欄'!$U$6&lt;&gt;"今回連絡完了")),"条件外・通知停止",IF(E9="","基準日要確認",IF(E9&lt;'使い方'!$B$3,"過去予定・未完了を点検",IF(E9='使い方'!$B$3,"本日対象","予定")))))))</x:f>
      </x:c>
      <x:c r="J9" s="40" t="str">
        <x:f>IF(A9="","",'台帳_空欄'!U6)</x:f>
      </x:c>
    </x:row>
    <x:row r="10" ht="37" customHeight="1">
      <x:c r="A10" s="40" t="str">
        <x:f>IF('台帳_空欄'!A7="","",'台帳_空欄'!A7)</x:f>
      </x:c>
      <x:c r="B10" s="40" t="str">
        <x:f>IF(A10="","",'通知ルール'!A6)</x:f>
      </x:c>
      <x:c r="C10" s="60" t="str">
        <x:f>IF(OR(A10="",'台帳_空欄'!G7&lt;&gt;"確定",'台帳_空欄'!I7=""),"",'台帳_空欄'!I7)</x:f>
      </x:c>
      <x:c r="D10" s="40" t="str">
        <x:f>IF(A10="","",'通知ルール'!C6)</x:f>
      </x:c>
      <x:c r="E10" s="60" t="str">
        <x:f>IF(OR(A10="",C10=""),"",C10-D10)</x:f>
      </x:c>
      <x:c r="F10" s="40" t="str">
        <x:f>IF(A10="","",'通知ルール'!D6)</x:f>
      </x:c>
      <x:c r="G10" s="40" t="str">
        <x:f>IF(A10="","",'台帳_空欄'!J7&amp;"／"&amp;'台帳_空欄'!K7)</x:f>
      </x:c>
      <x:c r="H10" s="40" t="str">
        <x:f>IF(A10="","",'通知ルール'!F6)</x:f>
      </x:c>
      <x:c r="I10" s="40" t="str">
        <x:f>IF(A10="","",IF('台帳_空欄'!G7="対象外","対象外・別管理",IF('台帳_空欄'!G7&lt;&gt;"確定","保留・原本要確認",IF(NOT(AND('台帳_空欄'!$G$7="確定",'台帳_空欄'!$L$7="未判断")),"条件外・通知停止",IF(E10="","基準日要確認",IF(E10&lt;'使い方'!$B$3,"過去予定・未完了を点検",IF(E10='使い方'!$B$3,"本日対象","予定")))))))</x:f>
      </x:c>
      <x:c r="J10" s="40" t="str">
        <x:f>IF(A10="","",'台帳_空欄'!U7)</x:f>
      </x:c>
    </x:row>
    <x:row r="11" ht="37" customHeight="1">
      <x:c r="A11" s="40" t="str">
        <x:f>IF('台帳_空欄'!A7="","",'台帳_空欄'!A7)</x:f>
      </x:c>
      <x:c r="B11" s="40" t="str">
        <x:f>IF(A11="","",'通知ルール'!A7)</x:f>
      </x:c>
      <x:c r="C11" s="60" t="str">
        <x:f>IF(OR(A11="",'台帳_空欄'!G7&lt;&gt;"確定",'台帳_空欄'!I7=""),"",'台帳_空欄'!I7)</x:f>
      </x:c>
      <x:c r="D11" s="40" t="str">
        <x:f>IF(A11="","",'通知ルール'!C7)</x:f>
      </x:c>
      <x:c r="E11" s="60" t="str">
        <x:f>IF(OR(A11="",C11=""),"",C11-D11)</x:f>
      </x:c>
      <x:c r="F11" s="40" t="str">
        <x:f>IF(A11="","",'通知ルール'!D7)</x:f>
      </x:c>
      <x:c r="G11" s="40" t="str">
        <x:f>IF(A11="","",'台帳_空欄'!J7&amp;"／"&amp;'台帳_空欄'!K7&amp;"／部門責任者")</x:f>
      </x:c>
      <x:c r="H11" s="40" t="str">
        <x:f>IF(A11="","",'通知ルール'!F7)</x:f>
      </x:c>
      <x:c r="I11" s="40" t="str">
        <x:f>IF(A11="","",IF('台帳_空欄'!G7="対象外","対象外・別管理",IF('台帳_空欄'!G7&lt;&gt;"確定","保留・原本要確認",IF(NOT(AND('台帳_空欄'!$G$7="確定",'台帳_空欄'!$L$7="未判断")),"条件外・通知停止",IF(E11="","基準日要確認",IF(E11&lt;'使い方'!$B$3,"過去予定・未完了を点検",IF(E11='使い方'!$B$3,"本日対象","予定")))))))</x:f>
      </x:c>
      <x:c r="J11" s="40" t="str">
        <x:f>IF(A11="","",'台帳_空欄'!U7)</x:f>
      </x:c>
    </x:row>
    <x:row r="12" ht="37" customHeight="1">
      <x:c r="A12" s="40" t="str">
        <x:f>IF('台帳_空欄'!A7="","",'台帳_空欄'!A7)</x:f>
      </x:c>
      <x:c r="B12" s="40" t="str">
        <x:f>IF(A12="","",'通知ルール'!A8)</x:f>
      </x:c>
      <x:c r="C12" s="60" t="str">
        <x:f>IF(OR(A12="",'台帳_空欄'!G7&lt;&gt;"確定",'台帳_空欄'!F7=""),"",'台帳_空欄'!F7)</x:f>
      </x:c>
      <x:c r="D12" s="40" t="str">
        <x:f>IF(A12="","",'通知ルール'!C8)</x:f>
      </x:c>
      <x:c r="E12" s="60" t="str">
        <x:f>IF(OR(A12="",C12=""),"",C12-D12)</x:f>
      </x:c>
      <x:c r="F12" s="40" t="str">
        <x:f>IF(A12="","",'通知ルール'!D8)</x:f>
      </x:c>
      <x:c r="G12" s="40" t="str">
        <x:f>IF(A12="","",'台帳_空欄'!J7&amp;"／"&amp;'台帳_空欄'!K7)</x:f>
      </x:c>
      <x:c r="H12" s="40" t="str">
        <x:f>IF(A12="","",'通知ルール'!F8)</x:f>
      </x:c>
      <x:c r="I12" s="40" t="str">
        <x:f>IF(A12="","",IF('台帳_空欄'!G7="対象外","対象外・別管理",IF('台帳_空欄'!G7&lt;&gt;"確定","保留・原本要確認",IF(NOT(AND('台帳_空欄'!$G$7="確定",'台帳_空欄'!$U$7&lt;&gt;"今回連絡完了")),"条件外・通知停止",IF(E12="","基準日要確認",IF(E12&lt;'使い方'!$B$3,"過去予定・未完了を点検",IF(E12='使い方'!$B$3,"本日対象","予定")))))))</x:f>
      </x:c>
      <x:c r="J12" s="40" t="str">
        <x:f>IF(A12="","",'台帳_空欄'!U7)</x:f>
      </x:c>
    </x:row>
    <x:row r="13" ht="37" customHeight="1">
      <x:c r="A13" s="40" t="str">
        <x:f>IF('台帳_空欄'!A7="","",'台帳_空欄'!A7)</x:f>
      </x:c>
      <x:c r="B13" s="40" t="str">
        <x:f>IF(A13="","",'通知ルール'!A9)</x:f>
      </x:c>
      <x:c r="C13" s="60" t="str">
        <x:f>IF(OR(A13="",'台帳_空欄'!G7&lt;&gt;"確定",'台帳_空欄'!F7=""),"",'台帳_空欄'!F7)</x:f>
      </x:c>
      <x:c r="D13" s="40" t="str">
        <x:f>IF(A13="","",'通知ルール'!C9)</x:f>
      </x:c>
      <x:c r="E13" s="60" t="str">
        <x:f>IF(OR(A13="",C13=""),"",C13-D13)</x:f>
      </x:c>
      <x:c r="F13" s="40" t="str">
        <x:f>IF(A13="","",'通知ルール'!D9)</x:f>
      </x:c>
      <x:c r="G13" s="40" t="str">
        <x:f>IF(A13="","",'台帳_空欄'!J7&amp;"／"&amp;'台帳_空欄'!K7&amp;"／部門責任者")</x:f>
      </x:c>
      <x:c r="H13" s="40" t="str">
        <x:f>IF(A13="","",'通知ルール'!F9)</x:f>
      </x:c>
      <x:c r="I13" s="40" t="str">
        <x:f>IF(A13="","",IF('台帳_空欄'!G7="対象外","対象外・別管理",IF('台帳_空欄'!G7&lt;&gt;"確定","保留・原本要確認",IF(NOT(AND('台帳_空欄'!$G$7="確定",'台帳_空欄'!$U$7&lt;&gt;"今回連絡完了")),"条件外・通知停止",IF(E13="","基準日要確認",IF(E13&lt;'使い方'!$B$3,"過去予定・未完了を点検",IF(E13='使い方'!$B$3,"本日対象","予定")))))))</x:f>
      </x:c>
      <x:c r="J13" s="40" t="str">
        <x:f>IF(A13="","",'台帳_空欄'!U7)</x:f>
      </x:c>
    </x:row>
    <x:row r="14" ht="37" customHeight="1">
      <x:c r="A14" s="40" t="str">
        <x:f>IF('台帳_空欄'!A8="","",'台帳_空欄'!A8)</x:f>
      </x:c>
      <x:c r="B14" s="40" t="str">
        <x:f>IF(A14="","",'通知ルール'!A6)</x:f>
      </x:c>
      <x:c r="C14" s="60" t="str">
        <x:f>IF(OR(A14="",'台帳_空欄'!G8&lt;&gt;"確定",'台帳_空欄'!I8=""),"",'台帳_空欄'!I8)</x:f>
      </x:c>
      <x:c r="D14" s="40" t="str">
        <x:f>IF(A14="","",'通知ルール'!C6)</x:f>
      </x:c>
      <x:c r="E14" s="60" t="str">
        <x:f>IF(OR(A14="",C14=""),"",C14-D14)</x:f>
      </x:c>
      <x:c r="F14" s="40" t="str">
        <x:f>IF(A14="","",'通知ルール'!D6)</x:f>
      </x:c>
      <x:c r="G14" s="40" t="str">
        <x:f>IF(A14="","",'台帳_空欄'!J8&amp;"／"&amp;'台帳_空欄'!K8)</x:f>
      </x:c>
      <x:c r="H14" s="40" t="str">
        <x:f>IF(A14="","",'通知ルール'!F6)</x:f>
      </x:c>
      <x:c r="I14" s="40" t="str">
        <x:f>IF(A14="","",IF('台帳_空欄'!G8="対象外","対象外・別管理",IF('台帳_空欄'!G8&lt;&gt;"確定","保留・原本要確認",IF(NOT(AND('台帳_空欄'!$G$8="確定",'台帳_空欄'!$L$8="未判断")),"条件外・通知停止",IF(E14="","基準日要確認",IF(E14&lt;'使い方'!$B$3,"過去予定・未完了を点検",IF(E14='使い方'!$B$3,"本日対象","予定")))))))</x:f>
      </x:c>
      <x:c r="J14" s="40" t="str">
        <x:f>IF(A14="","",'台帳_空欄'!U8)</x:f>
      </x:c>
    </x:row>
    <x:row r="15" ht="37" customHeight="1">
      <x:c r="A15" s="40" t="str">
        <x:f>IF('台帳_空欄'!A8="","",'台帳_空欄'!A8)</x:f>
      </x:c>
      <x:c r="B15" s="40" t="str">
        <x:f>IF(A15="","",'通知ルール'!A7)</x:f>
      </x:c>
      <x:c r="C15" s="60" t="str">
        <x:f>IF(OR(A15="",'台帳_空欄'!G8&lt;&gt;"確定",'台帳_空欄'!I8=""),"",'台帳_空欄'!I8)</x:f>
      </x:c>
      <x:c r="D15" s="40" t="str">
        <x:f>IF(A15="","",'通知ルール'!C7)</x:f>
      </x:c>
      <x:c r="E15" s="60" t="str">
        <x:f>IF(OR(A15="",C15=""),"",C15-D15)</x:f>
      </x:c>
      <x:c r="F15" s="40" t="str">
        <x:f>IF(A15="","",'通知ルール'!D7)</x:f>
      </x:c>
      <x:c r="G15" s="40" t="str">
        <x:f>IF(A15="","",'台帳_空欄'!J8&amp;"／"&amp;'台帳_空欄'!K8&amp;"／部門責任者")</x:f>
      </x:c>
      <x:c r="H15" s="40" t="str">
        <x:f>IF(A15="","",'通知ルール'!F7)</x:f>
      </x:c>
      <x:c r="I15" s="40" t="str">
        <x:f>IF(A15="","",IF('台帳_空欄'!G8="対象外","対象外・別管理",IF('台帳_空欄'!G8&lt;&gt;"確定","保留・原本要確認",IF(NOT(AND('台帳_空欄'!$G$8="確定",'台帳_空欄'!$L$8="未判断")),"条件外・通知停止",IF(E15="","基準日要確認",IF(E15&lt;'使い方'!$B$3,"過去予定・未完了を点検",IF(E15='使い方'!$B$3,"本日対象","予定")))))))</x:f>
      </x:c>
      <x:c r="J15" s="40" t="str">
        <x:f>IF(A15="","",'台帳_空欄'!U8)</x:f>
      </x:c>
    </x:row>
    <x:row r="16" ht="37" customHeight="1">
      <x:c r="A16" s="40" t="str">
        <x:f>IF('台帳_空欄'!A8="","",'台帳_空欄'!A8)</x:f>
      </x:c>
      <x:c r="B16" s="40" t="str">
        <x:f>IF(A16="","",'通知ルール'!A8)</x:f>
      </x:c>
      <x:c r="C16" s="60" t="str">
        <x:f>IF(OR(A16="",'台帳_空欄'!G8&lt;&gt;"確定",'台帳_空欄'!F8=""),"",'台帳_空欄'!F8)</x:f>
      </x:c>
      <x:c r="D16" s="40" t="str">
        <x:f>IF(A16="","",'通知ルール'!C8)</x:f>
      </x:c>
      <x:c r="E16" s="60" t="str">
        <x:f>IF(OR(A16="",C16=""),"",C16-D16)</x:f>
      </x:c>
      <x:c r="F16" s="40" t="str">
        <x:f>IF(A16="","",'通知ルール'!D8)</x:f>
      </x:c>
      <x:c r="G16" s="40" t="str">
        <x:f>IF(A16="","",'台帳_空欄'!J8&amp;"／"&amp;'台帳_空欄'!K8)</x:f>
      </x:c>
      <x:c r="H16" s="40" t="str">
        <x:f>IF(A16="","",'通知ルール'!F8)</x:f>
      </x:c>
      <x:c r="I16" s="40" t="str">
        <x:f>IF(A16="","",IF('台帳_空欄'!G8="対象外","対象外・別管理",IF('台帳_空欄'!G8&lt;&gt;"確定","保留・原本要確認",IF(NOT(AND('台帳_空欄'!$G$8="確定",'台帳_空欄'!$U$8&lt;&gt;"今回連絡完了")),"条件外・通知停止",IF(E16="","基準日要確認",IF(E16&lt;'使い方'!$B$3,"過去予定・未完了を点検",IF(E16='使い方'!$B$3,"本日対象","予定")))))))</x:f>
      </x:c>
      <x:c r="J16" s="40" t="str">
        <x:f>IF(A16="","",'台帳_空欄'!U8)</x:f>
      </x:c>
    </x:row>
    <x:row r="17" ht="37" customHeight="1">
      <x:c r="A17" s="40" t="str">
        <x:f>IF('台帳_空欄'!A8="","",'台帳_空欄'!A8)</x:f>
      </x:c>
      <x:c r="B17" s="40" t="str">
        <x:f>IF(A17="","",'通知ルール'!A9)</x:f>
      </x:c>
      <x:c r="C17" s="60" t="str">
        <x:f>IF(OR(A17="",'台帳_空欄'!G8&lt;&gt;"確定",'台帳_空欄'!F8=""),"",'台帳_空欄'!F8)</x:f>
      </x:c>
      <x:c r="D17" s="40" t="str">
        <x:f>IF(A17="","",'通知ルール'!C9)</x:f>
      </x:c>
      <x:c r="E17" s="60" t="str">
        <x:f>IF(OR(A17="",C17=""),"",C17-D17)</x:f>
      </x:c>
      <x:c r="F17" s="40" t="str">
        <x:f>IF(A17="","",'通知ルール'!D9)</x:f>
      </x:c>
      <x:c r="G17" s="40" t="str">
        <x:f>IF(A17="","",'台帳_空欄'!J8&amp;"／"&amp;'台帳_空欄'!K8&amp;"／部門責任者")</x:f>
      </x:c>
      <x:c r="H17" s="40" t="str">
        <x:f>IF(A17="","",'通知ルール'!F9)</x:f>
      </x:c>
      <x:c r="I17" s="40" t="str">
        <x:f>IF(A17="","",IF('台帳_空欄'!G8="対象外","対象外・別管理",IF('台帳_空欄'!G8&lt;&gt;"確定","保留・原本要確認",IF(NOT(AND('台帳_空欄'!$G$8="確定",'台帳_空欄'!$U$8&lt;&gt;"今回連絡完了")),"条件外・通知停止",IF(E17="","基準日要確認",IF(E17&lt;'使い方'!$B$3,"過去予定・未完了を点検",IF(E17='使い方'!$B$3,"本日対象","予定")))))))</x:f>
      </x:c>
      <x:c r="J17" s="40" t="str">
        <x:f>IF(A17="","",'台帳_空欄'!U8)</x:f>
      </x:c>
    </x:row>
    <x:row r="18" ht="37" customHeight="1">
      <x:c r="A18" s="40" t="str">
        <x:f>IF('台帳_空欄'!A9="","",'台帳_空欄'!A9)</x:f>
      </x:c>
      <x:c r="B18" s="40" t="str">
        <x:f>IF(A18="","",'通知ルール'!A6)</x:f>
      </x:c>
      <x:c r="C18" s="60" t="str">
        <x:f>IF(OR(A18="",'台帳_空欄'!G9&lt;&gt;"確定",'台帳_空欄'!I9=""),"",'台帳_空欄'!I9)</x:f>
      </x:c>
      <x:c r="D18" s="40" t="str">
        <x:f>IF(A18="","",'通知ルール'!C6)</x:f>
      </x:c>
      <x:c r="E18" s="60" t="str">
        <x:f>IF(OR(A18="",C18=""),"",C18-D18)</x:f>
      </x:c>
      <x:c r="F18" s="40" t="str">
        <x:f>IF(A18="","",'通知ルール'!D6)</x:f>
      </x:c>
      <x:c r="G18" s="40" t="str">
        <x:f>IF(A18="","",'台帳_空欄'!J9&amp;"／"&amp;'台帳_空欄'!K9)</x:f>
      </x:c>
      <x:c r="H18" s="40" t="str">
        <x:f>IF(A18="","",'通知ルール'!F6)</x:f>
      </x:c>
      <x:c r="I18" s="40" t="str">
        <x:f>IF(A18="","",IF('台帳_空欄'!G9="対象外","対象外・別管理",IF('台帳_空欄'!G9&lt;&gt;"確定","保留・原本要確認",IF(NOT(AND('台帳_空欄'!$G$9="確定",'台帳_空欄'!$L$9="未判断")),"条件外・通知停止",IF(E18="","基準日要確認",IF(E18&lt;'使い方'!$B$3,"過去予定・未完了を点検",IF(E18='使い方'!$B$3,"本日対象","予定")))))))</x:f>
      </x:c>
      <x:c r="J18" s="40" t="str">
        <x:f>IF(A18="","",'台帳_空欄'!U9)</x:f>
      </x:c>
    </x:row>
    <x:row r="19" ht="37" customHeight="1">
      <x:c r="A19" s="40" t="str">
        <x:f>IF('台帳_空欄'!A9="","",'台帳_空欄'!A9)</x:f>
      </x:c>
      <x:c r="B19" s="40" t="str">
        <x:f>IF(A19="","",'通知ルール'!A7)</x:f>
      </x:c>
      <x:c r="C19" s="60" t="str">
        <x:f>IF(OR(A19="",'台帳_空欄'!G9&lt;&gt;"確定",'台帳_空欄'!I9=""),"",'台帳_空欄'!I9)</x:f>
      </x:c>
      <x:c r="D19" s="40" t="str">
        <x:f>IF(A19="","",'通知ルール'!C7)</x:f>
      </x:c>
      <x:c r="E19" s="60" t="str">
        <x:f>IF(OR(A19="",C19=""),"",C19-D19)</x:f>
      </x:c>
      <x:c r="F19" s="40" t="str">
        <x:f>IF(A19="","",'通知ルール'!D7)</x:f>
      </x:c>
      <x:c r="G19" s="40" t="str">
        <x:f>IF(A19="","",'台帳_空欄'!J9&amp;"／"&amp;'台帳_空欄'!K9&amp;"／部門責任者")</x:f>
      </x:c>
      <x:c r="H19" s="40" t="str">
        <x:f>IF(A19="","",'通知ルール'!F7)</x:f>
      </x:c>
      <x:c r="I19" s="40" t="str">
        <x:f>IF(A19="","",IF('台帳_空欄'!G9="対象外","対象外・別管理",IF('台帳_空欄'!G9&lt;&gt;"確定","保留・原本要確認",IF(NOT(AND('台帳_空欄'!$G$9="確定",'台帳_空欄'!$L$9="未判断")),"条件外・通知停止",IF(E19="","基準日要確認",IF(E19&lt;'使い方'!$B$3,"過去予定・未完了を点検",IF(E19='使い方'!$B$3,"本日対象","予定")))))))</x:f>
      </x:c>
      <x:c r="J19" s="40" t="str">
        <x:f>IF(A19="","",'台帳_空欄'!U9)</x:f>
      </x:c>
    </x:row>
    <x:row r="20" ht="37" customHeight="1">
      <x:c r="A20" s="40" t="str">
        <x:f>IF('台帳_空欄'!A9="","",'台帳_空欄'!A9)</x:f>
      </x:c>
      <x:c r="B20" s="40" t="str">
        <x:f>IF(A20="","",'通知ルール'!A8)</x:f>
      </x:c>
      <x:c r="C20" s="60" t="str">
        <x:f>IF(OR(A20="",'台帳_空欄'!G9&lt;&gt;"確定",'台帳_空欄'!F9=""),"",'台帳_空欄'!F9)</x:f>
      </x:c>
      <x:c r="D20" s="40" t="str">
        <x:f>IF(A20="","",'通知ルール'!C8)</x:f>
      </x:c>
      <x:c r="E20" s="60" t="str">
        <x:f>IF(OR(A20="",C20=""),"",C20-D20)</x:f>
      </x:c>
      <x:c r="F20" s="40" t="str">
        <x:f>IF(A20="","",'通知ルール'!D8)</x:f>
      </x:c>
      <x:c r="G20" s="40" t="str">
        <x:f>IF(A20="","",'台帳_空欄'!J9&amp;"／"&amp;'台帳_空欄'!K9)</x:f>
      </x:c>
      <x:c r="H20" s="40" t="str">
        <x:f>IF(A20="","",'通知ルール'!F8)</x:f>
      </x:c>
      <x:c r="I20" s="40" t="str">
        <x:f>IF(A20="","",IF('台帳_空欄'!G9="対象外","対象外・別管理",IF('台帳_空欄'!G9&lt;&gt;"確定","保留・原本要確認",IF(NOT(AND('台帳_空欄'!$G$9="確定",'台帳_空欄'!$U$9&lt;&gt;"今回連絡完了")),"条件外・通知停止",IF(E20="","基準日要確認",IF(E20&lt;'使い方'!$B$3,"過去予定・未完了を点検",IF(E20='使い方'!$B$3,"本日対象","予定")))))))</x:f>
      </x:c>
      <x:c r="J20" s="40" t="str">
        <x:f>IF(A20="","",'台帳_空欄'!U9)</x:f>
      </x:c>
    </x:row>
    <x:row r="21" ht="37" customHeight="1">
      <x:c r="A21" s="40" t="str">
        <x:f>IF('台帳_空欄'!A9="","",'台帳_空欄'!A9)</x:f>
      </x:c>
      <x:c r="B21" s="40" t="str">
        <x:f>IF(A21="","",'通知ルール'!A9)</x:f>
      </x:c>
      <x:c r="C21" s="60" t="str">
        <x:f>IF(OR(A21="",'台帳_空欄'!G9&lt;&gt;"確定",'台帳_空欄'!F9=""),"",'台帳_空欄'!F9)</x:f>
      </x:c>
      <x:c r="D21" s="40" t="str">
        <x:f>IF(A21="","",'通知ルール'!C9)</x:f>
      </x:c>
      <x:c r="E21" s="60" t="str">
        <x:f>IF(OR(A21="",C21=""),"",C21-D21)</x:f>
      </x:c>
      <x:c r="F21" s="40" t="str">
        <x:f>IF(A21="","",'通知ルール'!D9)</x:f>
      </x:c>
      <x:c r="G21" s="40" t="str">
        <x:f>IF(A21="","",'台帳_空欄'!J9&amp;"／"&amp;'台帳_空欄'!K9&amp;"／部門責任者")</x:f>
      </x:c>
      <x:c r="H21" s="40" t="str">
        <x:f>IF(A21="","",'通知ルール'!F9)</x:f>
      </x:c>
      <x:c r="I21" s="40" t="str">
        <x:f>IF(A21="","",IF('台帳_空欄'!G9="対象外","対象外・別管理",IF('台帳_空欄'!G9&lt;&gt;"確定","保留・原本要確認",IF(NOT(AND('台帳_空欄'!$G$9="確定",'台帳_空欄'!$U$9&lt;&gt;"今回連絡完了")),"条件外・通知停止",IF(E21="","基準日要確認",IF(E21&lt;'使い方'!$B$3,"過去予定・未完了を点検",IF(E21='使い方'!$B$3,"本日対象","予定")))))))</x:f>
      </x:c>
      <x:c r="J21" s="40" t="str">
        <x:f>IF(A21="","",'台帳_空欄'!U9)</x:f>
      </x:c>
    </x:row>
    <x:row r="22" ht="37" customHeight="1">
      <x:c r="A22" s="40" t="str">
        <x:f>IF('台帳_空欄'!A10="","",'台帳_空欄'!A10)</x:f>
      </x:c>
      <x:c r="B22" s="40" t="str">
        <x:f>IF(A22="","",'通知ルール'!A6)</x:f>
      </x:c>
      <x:c r="C22" s="60" t="str">
        <x:f>IF(OR(A22="",'台帳_空欄'!G10&lt;&gt;"確定",'台帳_空欄'!I10=""),"",'台帳_空欄'!I10)</x:f>
      </x:c>
      <x:c r="D22" s="40" t="str">
        <x:f>IF(A22="","",'通知ルール'!C6)</x:f>
      </x:c>
      <x:c r="E22" s="60" t="str">
        <x:f>IF(OR(A22="",C22=""),"",C22-D22)</x:f>
      </x:c>
      <x:c r="F22" s="40" t="str">
        <x:f>IF(A22="","",'通知ルール'!D6)</x:f>
      </x:c>
      <x:c r="G22" s="40" t="str">
        <x:f>IF(A22="","",'台帳_空欄'!J10&amp;"／"&amp;'台帳_空欄'!K10)</x:f>
      </x:c>
      <x:c r="H22" s="40" t="str">
        <x:f>IF(A22="","",'通知ルール'!F6)</x:f>
      </x:c>
      <x:c r="I22" s="40" t="str">
        <x:f>IF(A22="","",IF('台帳_空欄'!G10="対象外","対象外・別管理",IF('台帳_空欄'!G10&lt;&gt;"確定","保留・原本要確認",IF(NOT(AND('台帳_空欄'!$G$10="確定",'台帳_空欄'!$L$10="未判断")),"条件外・通知停止",IF(E22="","基準日要確認",IF(E22&lt;'使い方'!$B$3,"過去予定・未完了を点検",IF(E22='使い方'!$B$3,"本日対象","予定")))))))</x:f>
      </x:c>
      <x:c r="J22" s="40" t="str">
        <x:f>IF(A22="","",'台帳_空欄'!U10)</x:f>
      </x:c>
    </x:row>
    <x:row r="23" ht="37" customHeight="1">
      <x:c r="A23" s="40" t="str">
        <x:f>IF('台帳_空欄'!A10="","",'台帳_空欄'!A10)</x:f>
      </x:c>
      <x:c r="B23" s="40" t="str">
        <x:f>IF(A23="","",'通知ルール'!A7)</x:f>
      </x:c>
      <x:c r="C23" s="60" t="str">
        <x:f>IF(OR(A23="",'台帳_空欄'!G10&lt;&gt;"確定",'台帳_空欄'!I10=""),"",'台帳_空欄'!I10)</x:f>
      </x:c>
      <x:c r="D23" s="40" t="str">
        <x:f>IF(A23="","",'通知ルール'!C7)</x:f>
      </x:c>
      <x:c r="E23" s="60" t="str">
        <x:f>IF(OR(A23="",C23=""),"",C23-D23)</x:f>
      </x:c>
      <x:c r="F23" s="40" t="str">
        <x:f>IF(A23="","",'通知ルール'!D7)</x:f>
      </x:c>
      <x:c r="G23" s="40" t="str">
        <x:f>IF(A23="","",'台帳_空欄'!J10&amp;"／"&amp;'台帳_空欄'!K10&amp;"／部門責任者")</x:f>
      </x:c>
      <x:c r="H23" s="40" t="str">
        <x:f>IF(A23="","",'通知ルール'!F7)</x:f>
      </x:c>
      <x:c r="I23" s="40" t="str">
        <x:f>IF(A23="","",IF('台帳_空欄'!G10="対象外","対象外・別管理",IF('台帳_空欄'!G10&lt;&gt;"確定","保留・原本要確認",IF(NOT(AND('台帳_空欄'!$G$10="確定",'台帳_空欄'!$L$10="未判断")),"条件外・通知停止",IF(E23="","基準日要確認",IF(E23&lt;'使い方'!$B$3,"過去予定・未完了を点検",IF(E23='使い方'!$B$3,"本日対象","予定")))))))</x:f>
      </x:c>
      <x:c r="J23" s="40" t="str">
        <x:f>IF(A23="","",'台帳_空欄'!U10)</x:f>
      </x:c>
    </x:row>
    <x:row r="24" ht="37" customHeight="1">
      <x:c r="A24" s="40" t="str">
        <x:f>IF('台帳_空欄'!A10="","",'台帳_空欄'!A10)</x:f>
      </x:c>
      <x:c r="B24" s="40" t="str">
        <x:f>IF(A24="","",'通知ルール'!A8)</x:f>
      </x:c>
      <x:c r="C24" s="60" t="str">
        <x:f>IF(OR(A24="",'台帳_空欄'!G10&lt;&gt;"確定",'台帳_空欄'!F10=""),"",'台帳_空欄'!F10)</x:f>
      </x:c>
      <x:c r="D24" s="40" t="str">
        <x:f>IF(A24="","",'通知ルール'!C8)</x:f>
      </x:c>
      <x:c r="E24" s="60" t="str">
        <x:f>IF(OR(A24="",C24=""),"",C24-D24)</x:f>
      </x:c>
      <x:c r="F24" s="40" t="str">
        <x:f>IF(A24="","",'通知ルール'!D8)</x:f>
      </x:c>
      <x:c r="G24" s="40" t="str">
        <x:f>IF(A24="","",'台帳_空欄'!J10&amp;"／"&amp;'台帳_空欄'!K10)</x:f>
      </x:c>
      <x:c r="H24" s="40" t="str">
        <x:f>IF(A24="","",'通知ルール'!F8)</x:f>
      </x:c>
      <x:c r="I24" s="40" t="str">
        <x:f>IF(A24="","",IF('台帳_空欄'!G10="対象外","対象外・別管理",IF('台帳_空欄'!G10&lt;&gt;"確定","保留・原本要確認",IF(NOT(AND('台帳_空欄'!$G$10="確定",'台帳_空欄'!$U$10&lt;&gt;"今回連絡完了")),"条件外・通知停止",IF(E24="","基準日要確認",IF(E24&lt;'使い方'!$B$3,"過去予定・未完了を点検",IF(E24='使い方'!$B$3,"本日対象","予定")))))))</x:f>
      </x:c>
      <x:c r="J24" s="40" t="str">
        <x:f>IF(A24="","",'台帳_空欄'!U10)</x:f>
      </x:c>
    </x:row>
    <x:row r="25" ht="37" customHeight="1">
      <x:c r="A25" s="40" t="str">
        <x:f>IF('台帳_空欄'!A10="","",'台帳_空欄'!A10)</x:f>
      </x:c>
      <x:c r="B25" s="40" t="str">
        <x:f>IF(A25="","",'通知ルール'!A9)</x:f>
      </x:c>
      <x:c r="C25" s="60" t="str">
        <x:f>IF(OR(A25="",'台帳_空欄'!G10&lt;&gt;"確定",'台帳_空欄'!F10=""),"",'台帳_空欄'!F10)</x:f>
      </x:c>
      <x:c r="D25" s="40" t="str">
        <x:f>IF(A25="","",'通知ルール'!C9)</x:f>
      </x:c>
      <x:c r="E25" s="60" t="str">
        <x:f>IF(OR(A25="",C25=""),"",C25-D25)</x:f>
      </x:c>
      <x:c r="F25" s="40" t="str">
        <x:f>IF(A25="","",'通知ルール'!D9)</x:f>
      </x:c>
      <x:c r="G25" s="40" t="str">
        <x:f>IF(A25="","",'台帳_空欄'!J10&amp;"／"&amp;'台帳_空欄'!K10&amp;"／部門責任者")</x:f>
      </x:c>
      <x:c r="H25" s="40" t="str">
        <x:f>IF(A25="","",'通知ルール'!F9)</x:f>
      </x:c>
      <x:c r="I25" s="40" t="str">
        <x:f>IF(A25="","",IF('台帳_空欄'!G10="対象外","対象外・別管理",IF('台帳_空欄'!G10&lt;&gt;"確定","保留・原本要確認",IF(NOT(AND('台帳_空欄'!$G$10="確定",'台帳_空欄'!$U$10&lt;&gt;"今回連絡完了")),"条件外・通知停止",IF(E25="","基準日要確認",IF(E25&lt;'使い方'!$B$3,"過去予定・未完了を点検",IF(E25='使い方'!$B$3,"本日対象","予定")))))))</x:f>
      </x:c>
      <x:c r="J25" s="40" t="str">
        <x:f>IF(A25="","",'台帳_空欄'!U10)</x:f>
      </x:c>
    </x:row>
    <x:row r="26" ht="37" customHeight="1">
      <x:c r="A26" s="40" t="str">
        <x:f>IF('台帳_空欄'!A11="","",'台帳_空欄'!A11)</x:f>
      </x:c>
      <x:c r="B26" s="40" t="str">
        <x:f>IF(A26="","",'通知ルール'!A6)</x:f>
      </x:c>
      <x:c r="C26" s="60" t="str">
        <x:f>IF(OR(A26="",'台帳_空欄'!G11&lt;&gt;"確定",'台帳_空欄'!I11=""),"",'台帳_空欄'!I11)</x:f>
      </x:c>
      <x:c r="D26" s="40" t="str">
        <x:f>IF(A26="","",'通知ルール'!C6)</x:f>
      </x:c>
      <x:c r="E26" s="60" t="str">
        <x:f>IF(OR(A26="",C26=""),"",C26-D26)</x:f>
      </x:c>
      <x:c r="F26" s="40" t="str">
        <x:f>IF(A26="","",'通知ルール'!D6)</x:f>
      </x:c>
      <x:c r="G26" s="40" t="str">
        <x:f>IF(A26="","",'台帳_空欄'!J11&amp;"／"&amp;'台帳_空欄'!K11)</x:f>
      </x:c>
      <x:c r="H26" s="40" t="str">
        <x:f>IF(A26="","",'通知ルール'!F6)</x:f>
      </x:c>
      <x:c r="I26" s="40" t="str">
        <x:f>IF(A26="","",IF('台帳_空欄'!G11="対象外","対象外・別管理",IF('台帳_空欄'!G11&lt;&gt;"確定","保留・原本要確認",IF(NOT(AND('台帳_空欄'!$G$11="確定",'台帳_空欄'!$L$11="未判断")),"条件外・通知停止",IF(E26="","基準日要確認",IF(E26&lt;'使い方'!$B$3,"過去予定・未完了を点検",IF(E26='使い方'!$B$3,"本日対象","予定")))))))</x:f>
      </x:c>
      <x:c r="J26" s="40" t="str">
        <x:f>IF(A26="","",'台帳_空欄'!U11)</x:f>
      </x:c>
    </x:row>
    <x:row r="27" ht="37" customHeight="1">
      <x:c r="A27" s="40" t="str">
        <x:f>IF('台帳_空欄'!A11="","",'台帳_空欄'!A11)</x:f>
      </x:c>
      <x:c r="B27" s="40" t="str">
        <x:f>IF(A27="","",'通知ルール'!A7)</x:f>
      </x:c>
      <x:c r="C27" s="60" t="str">
        <x:f>IF(OR(A27="",'台帳_空欄'!G11&lt;&gt;"確定",'台帳_空欄'!I11=""),"",'台帳_空欄'!I11)</x:f>
      </x:c>
      <x:c r="D27" s="40" t="str">
        <x:f>IF(A27="","",'通知ルール'!C7)</x:f>
      </x:c>
      <x:c r="E27" s="60" t="str">
        <x:f>IF(OR(A27="",C27=""),"",C27-D27)</x:f>
      </x:c>
      <x:c r="F27" s="40" t="str">
        <x:f>IF(A27="","",'通知ルール'!D7)</x:f>
      </x:c>
      <x:c r="G27" s="40" t="str">
        <x:f>IF(A27="","",'台帳_空欄'!J11&amp;"／"&amp;'台帳_空欄'!K11&amp;"／部門責任者")</x:f>
      </x:c>
      <x:c r="H27" s="40" t="str">
        <x:f>IF(A27="","",'通知ルール'!F7)</x:f>
      </x:c>
      <x:c r="I27" s="40" t="str">
        <x:f>IF(A27="","",IF('台帳_空欄'!G11="対象外","対象外・別管理",IF('台帳_空欄'!G11&lt;&gt;"確定","保留・原本要確認",IF(NOT(AND('台帳_空欄'!$G$11="確定",'台帳_空欄'!$L$11="未判断")),"条件外・通知停止",IF(E27="","基準日要確認",IF(E27&lt;'使い方'!$B$3,"過去予定・未完了を点検",IF(E27='使い方'!$B$3,"本日対象","予定")))))))</x:f>
      </x:c>
      <x:c r="J27" s="40" t="str">
        <x:f>IF(A27="","",'台帳_空欄'!U11)</x:f>
      </x:c>
    </x:row>
    <x:row r="28" ht="37" customHeight="1">
      <x:c r="A28" s="40" t="str">
        <x:f>IF('台帳_空欄'!A11="","",'台帳_空欄'!A11)</x:f>
      </x:c>
      <x:c r="B28" s="40" t="str">
        <x:f>IF(A28="","",'通知ルール'!A8)</x:f>
      </x:c>
      <x:c r="C28" s="60" t="str">
        <x:f>IF(OR(A28="",'台帳_空欄'!G11&lt;&gt;"確定",'台帳_空欄'!F11=""),"",'台帳_空欄'!F11)</x:f>
      </x:c>
      <x:c r="D28" s="40" t="str">
        <x:f>IF(A28="","",'通知ルール'!C8)</x:f>
      </x:c>
      <x:c r="E28" s="60" t="str">
        <x:f>IF(OR(A28="",C28=""),"",C28-D28)</x:f>
      </x:c>
      <x:c r="F28" s="40" t="str">
        <x:f>IF(A28="","",'通知ルール'!D8)</x:f>
      </x:c>
      <x:c r="G28" s="40" t="str">
        <x:f>IF(A28="","",'台帳_空欄'!J11&amp;"／"&amp;'台帳_空欄'!K11)</x:f>
      </x:c>
      <x:c r="H28" s="40" t="str">
        <x:f>IF(A28="","",'通知ルール'!F8)</x:f>
      </x:c>
      <x:c r="I28" s="40" t="str">
        <x:f>IF(A28="","",IF('台帳_空欄'!G11="対象外","対象外・別管理",IF('台帳_空欄'!G11&lt;&gt;"確定","保留・原本要確認",IF(NOT(AND('台帳_空欄'!$G$11="確定",'台帳_空欄'!$U$11&lt;&gt;"今回連絡完了")),"条件外・通知停止",IF(E28="","基準日要確認",IF(E28&lt;'使い方'!$B$3,"過去予定・未完了を点検",IF(E28='使い方'!$B$3,"本日対象","予定")))))))</x:f>
      </x:c>
      <x:c r="J28" s="40" t="str">
        <x:f>IF(A28="","",'台帳_空欄'!U11)</x:f>
      </x:c>
    </x:row>
    <x:row r="29" ht="37" customHeight="1">
      <x:c r="A29" s="40" t="str">
        <x:f>IF('台帳_空欄'!A11="","",'台帳_空欄'!A11)</x:f>
      </x:c>
      <x:c r="B29" s="40" t="str">
        <x:f>IF(A29="","",'通知ルール'!A9)</x:f>
      </x:c>
      <x:c r="C29" s="60" t="str">
        <x:f>IF(OR(A29="",'台帳_空欄'!G11&lt;&gt;"確定",'台帳_空欄'!F11=""),"",'台帳_空欄'!F11)</x:f>
      </x:c>
      <x:c r="D29" s="40" t="str">
        <x:f>IF(A29="","",'通知ルール'!C9)</x:f>
      </x:c>
      <x:c r="E29" s="60" t="str">
        <x:f>IF(OR(A29="",C29=""),"",C29-D29)</x:f>
      </x:c>
      <x:c r="F29" s="40" t="str">
        <x:f>IF(A29="","",'通知ルール'!D9)</x:f>
      </x:c>
      <x:c r="G29" s="40" t="str">
        <x:f>IF(A29="","",'台帳_空欄'!J11&amp;"／"&amp;'台帳_空欄'!K11&amp;"／部門責任者")</x:f>
      </x:c>
      <x:c r="H29" s="40" t="str">
        <x:f>IF(A29="","",'通知ルール'!F9)</x:f>
      </x:c>
      <x:c r="I29" s="40" t="str">
        <x:f>IF(A29="","",IF('台帳_空欄'!G11="対象外","対象外・別管理",IF('台帳_空欄'!G11&lt;&gt;"確定","保留・原本要確認",IF(NOT(AND('台帳_空欄'!$G$11="確定",'台帳_空欄'!$U$11&lt;&gt;"今回連絡完了")),"条件外・通知停止",IF(E29="","基準日要確認",IF(E29&lt;'使い方'!$B$3,"過去予定・未完了を点検",IF(E29='使い方'!$B$3,"本日対象","予定")))))))</x:f>
      </x:c>
      <x:c r="J29" s="40" t="str">
        <x:f>IF(A29="","",'台帳_空欄'!U11)</x:f>
      </x:c>
    </x:row>
    <x:row r="30" ht="37" customHeight="1">
      <x:c r="A30" s="40" t="str">
        <x:f>IF('台帳_空欄'!A12="","",'台帳_空欄'!A12)</x:f>
      </x:c>
      <x:c r="B30" s="40" t="str">
        <x:f>IF(A30="","",'通知ルール'!A6)</x:f>
      </x:c>
      <x:c r="C30" s="60" t="str">
        <x:f>IF(OR(A30="",'台帳_空欄'!G12&lt;&gt;"確定",'台帳_空欄'!I12=""),"",'台帳_空欄'!I12)</x:f>
      </x:c>
      <x:c r="D30" s="40" t="str">
        <x:f>IF(A30="","",'通知ルール'!C6)</x:f>
      </x:c>
      <x:c r="E30" s="60" t="str">
        <x:f>IF(OR(A30="",C30=""),"",C30-D30)</x:f>
      </x:c>
      <x:c r="F30" s="40" t="str">
        <x:f>IF(A30="","",'通知ルール'!D6)</x:f>
      </x:c>
      <x:c r="G30" s="40" t="str">
        <x:f>IF(A30="","",'台帳_空欄'!J12&amp;"／"&amp;'台帳_空欄'!K12)</x:f>
      </x:c>
      <x:c r="H30" s="40" t="str">
        <x:f>IF(A30="","",'通知ルール'!F6)</x:f>
      </x:c>
      <x:c r="I30" s="40" t="str">
        <x:f>IF(A30="","",IF('台帳_空欄'!G12="対象外","対象外・別管理",IF('台帳_空欄'!G12&lt;&gt;"確定","保留・原本要確認",IF(NOT(AND('台帳_空欄'!$G$12="確定",'台帳_空欄'!$L$12="未判断")),"条件外・通知停止",IF(E30="","基準日要確認",IF(E30&lt;'使い方'!$B$3,"過去予定・未完了を点検",IF(E30='使い方'!$B$3,"本日対象","予定")))))))</x:f>
      </x:c>
      <x:c r="J30" s="40" t="str">
        <x:f>IF(A30="","",'台帳_空欄'!U12)</x:f>
      </x:c>
    </x:row>
    <x:row r="31" ht="37" customHeight="1">
      <x:c r="A31" s="40" t="str">
        <x:f>IF('台帳_空欄'!A12="","",'台帳_空欄'!A12)</x:f>
      </x:c>
      <x:c r="B31" s="40" t="str">
        <x:f>IF(A31="","",'通知ルール'!A7)</x:f>
      </x:c>
      <x:c r="C31" s="60" t="str">
        <x:f>IF(OR(A31="",'台帳_空欄'!G12&lt;&gt;"確定",'台帳_空欄'!I12=""),"",'台帳_空欄'!I12)</x:f>
      </x:c>
      <x:c r="D31" s="40" t="str">
        <x:f>IF(A31="","",'通知ルール'!C7)</x:f>
      </x:c>
      <x:c r="E31" s="60" t="str">
        <x:f>IF(OR(A31="",C31=""),"",C31-D31)</x:f>
      </x:c>
      <x:c r="F31" s="40" t="str">
        <x:f>IF(A31="","",'通知ルール'!D7)</x:f>
      </x:c>
      <x:c r="G31" s="40" t="str">
        <x:f>IF(A31="","",'台帳_空欄'!J12&amp;"／"&amp;'台帳_空欄'!K12&amp;"／部門責任者")</x:f>
      </x:c>
      <x:c r="H31" s="40" t="str">
        <x:f>IF(A31="","",'通知ルール'!F7)</x:f>
      </x:c>
      <x:c r="I31" s="40" t="str">
        <x:f>IF(A31="","",IF('台帳_空欄'!G12="対象外","対象外・別管理",IF('台帳_空欄'!G12&lt;&gt;"確定","保留・原本要確認",IF(NOT(AND('台帳_空欄'!$G$12="確定",'台帳_空欄'!$L$12="未判断")),"条件外・通知停止",IF(E31="","基準日要確認",IF(E31&lt;'使い方'!$B$3,"過去予定・未完了を点検",IF(E31='使い方'!$B$3,"本日対象","予定")))))))</x:f>
      </x:c>
      <x:c r="J31" s="40" t="str">
        <x:f>IF(A31="","",'台帳_空欄'!U12)</x:f>
      </x:c>
    </x:row>
    <x:row r="32" ht="37" customHeight="1">
      <x:c r="A32" s="40" t="str">
        <x:f>IF('台帳_空欄'!A12="","",'台帳_空欄'!A12)</x:f>
      </x:c>
      <x:c r="B32" s="40" t="str">
        <x:f>IF(A32="","",'通知ルール'!A8)</x:f>
      </x:c>
      <x:c r="C32" s="60" t="str">
        <x:f>IF(OR(A32="",'台帳_空欄'!G12&lt;&gt;"確定",'台帳_空欄'!F12=""),"",'台帳_空欄'!F12)</x:f>
      </x:c>
      <x:c r="D32" s="40" t="str">
        <x:f>IF(A32="","",'通知ルール'!C8)</x:f>
      </x:c>
      <x:c r="E32" s="60" t="str">
        <x:f>IF(OR(A32="",C32=""),"",C32-D32)</x:f>
      </x:c>
      <x:c r="F32" s="40" t="str">
        <x:f>IF(A32="","",'通知ルール'!D8)</x:f>
      </x:c>
      <x:c r="G32" s="40" t="str">
        <x:f>IF(A32="","",'台帳_空欄'!J12&amp;"／"&amp;'台帳_空欄'!K12)</x:f>
      </x:c>
      <x:c r="H32" s="40" t="str">
        <x:f>IF(A32="","",'通知ルール'!F8)</x:f>
      </x:c>
      <x:c r="I32" s="40" t="str">
        <x:f>IF(A32="","",IF('台帳_空欄'!G12="対象外","対象外・別管理",IF('台帳_空欄'!G12&lt;&gt;"確定","保留・原本要確認",IF(NOT(AND('台帳_空欄'!$G$12="確定",'台帳_空欄'!$U$12&lt;&gt;"今回連絡完了")),"条件外・通知停止",IF(E32="","基準日要確認",IF(E32&lt;'使い方'!$B$3,"過去予定・未完了を点検",IF(E32='使い方'!$B$3,"本日対象","予定")))))))</x:f>
      </x:c>
      <x:c r="J32" s="40" t="str">
        <x:f>IF(A32="","",'台帳_空欄'!U12)</x:f>
      </x:c>
    </x:row>
    <x:row r="33" ht="37" customHeight="1">
      <x:c r="A33" s="40" t="str">
        <x:f>IF('台帳_空欄'!A12="","",'台帳_空欄'!A12)</x:f>
      </x:c>
      <x:c r="B33" s="40" t="str">
        <x:f>IF(A33="","",'通知ルール'!A9)</x:f>
      </x:c>
      <x:c r="C33" s="60" t="str">
        <x:f>IF(OR(A33="",'台帳_空欄'!G12&lt;&gt;"確定",'台帳_空欄'!F12=""),"",'台帳_空欄'!F12)</x:f>
      </x:c>
      <x:c r="D33" s="40" t="str">
        <x:f>IF(A33="","",'通知ルール'!C9)</x:f>
      </x:c>
      <x:c r="E33" s="60" t="str">
        <x:f>IF(OR(A33="",C33=""),"",C33-D33)</x:f>
      </x:c>
      <x:c r="F33" s="40" t="str">
        <x:f>IF(A33="","",'通知ルール'!D9)</x:f>
      </x:c>
      <x:c r="G33" s="40" t="str">
        <x:f>IF(A33="","",'台帳_空欄'!J12&amp;"／"&amp;'台帳_空欄'!K12&amp;"／部門責任者")</x:f>
      </x:c>
      <x:c r="H33" s="40" t="str">
        <x:f>IF(A33="","",'通知ルール'!F9)</x:f>
      </x:c>
      <x:c r="I33" s="40" t="str">
        <x:f>IF(A33="","",IF('台帳_空欄'!G12="対象外","対象外・別管理",IF('台帳_空欄'!G12&lt;&gt;"確定","保留・原本要確認",IF(NOT(AND('台帳_空欄'!$G$12="確定",'台帳_空欄'!$U$12&lt;&gt;"今回連絡完了")),"条件外・通知停止",IF(E33="","基準日要確認",IF(E33&lt;'使い方'!$B$3,"過去予定・未完了を点検",IF(E33='使い方'!$B$3,"本日対象","予定")))))))</x:f>
      </x:c>
      <x:c r="J33" s="40" t="str">
        <x:f>IF(A33="","",'台帳_空欄'!U12)</x:f>
      </x:c>
    </x:row>
    <x:row r="34" ht="37" customHeight="1">
      <x:c r="A34" s="40" t="str">
        <x:f>IF('台帳_空欄'!A13="","",'台帳_空欄'!A13)</x:f>
      </x:c>
      <x:c r="B34" s="40" t="str">
        <x:f>IF(A34="","",'通知ルール'!A6)</x:f>
      </x:c>
      <x:c r="C34" s="60" t="str">
        <x:f>IF(OR(A34="",'台帳_空欄'!G13&lt;&gt;"確定",'台帳_空欄'!I13=""),"",'台帳_空欄'!I13)</x:f>
      </x:c>
      <x:c r="D34" s="40" t="str">
        <x:f>IF(A34="","",'通知ルール'!C6)</x:f>
      </x:c>
      <x:c r="E34" s="60" t="str">
        <x:f>IF(OR(A34="",C34=""),"",C34-D34)</x:f>
      </x:c>
      <x:c r="F34" s="40" t="str">
        <x:f>IF(A34="","",'通知ルール'!D6)</x:f>
      </x:c>
      <x:c r="G34" s="40" t="str">
        <x:f>IF(A34="","",'台帳_空欄'!J13&amp;"／"&amp;'台帳_空欄'!K13)</x:f>
      </x:c>
      <x:c r="H34" s="40" t="str">
        <x:f>IF(A34="","",'通知ルール'!F6)</x:f>
      </x:c>
      <x:c r="I34" s="40" t="str">
        <x:f>IF(A34="","",IF('台帳_空欄'!G13="対象外","対象外・別管理",IF('台帳_空欄'!G13&lt;&gt;"確定","保留・原本要確認",IF(NOT(AND('台帳_空欄'!$G$13="確定",'台帳_空欄'!$L$13="未判断")),"条件外・通知停止",IF(E34="","基準日要確認",IF(E34&lt;'使い方'!$B$3,"過去予定・未完了を点検",IF(E34='使い方'!$B$3,"本日対象","予定")))))))</x:f>
      </x:c>
      <x:c r="J34" s="40" t="str">
        <x:f>IF(A34="","",'台帳_空欄'!U13)</x:f>
      </x:c>
    </x:row>
    <x:row r="35" ht="37" customHeight="1">
      <x:c r="A35" s="40" t="str">
        <x:f>IF('台帳_空欄'!A13="","",'台帳_空欄'!A13)</x:f>
      </x:c>
      <x:c r="B35" s="40" t="str">
        <x:f>IF(A35="","",'通知ルール'!A7)</x:f>
      </x:c>
      <x:c r="C35" s="60" t="str">
        <x:f>IF(OR(A35="",'台帳_空欄'!G13&lt;&gt;"確定",'台帳_空欄'!I13=""),"",'台帳_空欄'!I13)</x:f>
      </x:c>
      <x:c r="D35" s="40" t="str">
        <x:f>IF(A35="","",'通知ルール'!C7)</x:f>
      </x:c>
      <x:c r="E35" s="60" t="str">
        <x:f>IF(OR(A35="",C35=""),"",C35-D35)</x:f>
      </x:c>
      <x:c r="F35" s="40" t="str">
        <x:f>IF(A35="","",'通知ルール'!D7)</x:f>
      </x:c>
      <x:c r="G35" s="40" t="str">
        <x:f>IF(A35="","",'台帳_空欄'!J13&amp;"／"&amp;'台帳_空欄'!K13&amp;"／部門責任者")</x:f>
      </x:c>
      <x:c r="H35" s="40" t="str">
        <x:f>IF(A35="","",'通知ルール'!F7)</x:f>
      </x:c>
      <x:c r="I35" s="40" t="str">
        <x:f>IF(A35="","",IF('台帳_空欄'!G13="対象外","対象外・別管理",IF('台帳_空欄'!G13&lt;&gt;"確定","保留・原本要確認",IF(NOT(AND('台帳_空欄'!$G$13="確定",'台帳_空欄'!$L$13="未判断")),"条件外・通知停止",IF(E35="","基準日要確認",IF(E35&lt;'使い方'!$B$3,"過去予定・未完了を点検",IF(E35='使い方'!$B$3,"本日対象","予定")))))))</x:f>
      </x:c>
      <x:c r="J35" s="40" t="str">
        <x:f>IF(A35="","",'台帳_空欄'!U13)</x:f>
      </x:c>
    </x:row>
    <x:row r="36" ht="37" customHeight="1">
      <x:c r="A36" s="40" t="str">
        <x:f>IF('台帳_空欄'!A13="","",'台帳_空欄'!A13)</x:f>
      </x:c>
      <x:c r="B36" s="40" t="str">
        <x:f>IF(A36="","",'通知ルール'!A8)</x:f>
      </x:c>
      <x:c r="C36" s="60" t="str">
        <x:f>IF(OR(A36="",'台帳_空欄'!G13&lt;&gt;"確定",'台帳_空欄'!F13=""),"",'台帳_空欄'!F13)</x:f>
      </x:c>
      <x:c r="D36" s="40" t="str">
        <x:f>IF(A36="","",'通知ルール'!C8)</x:f>
      </x:c>
      <x:c r="E36" s="60" t="str">
        <x:f>IF(OR(A36="",C36=""),"",C36-D36)</x:f>
      </x:c>
      <x:c r="F36" s="40" t="str">
        <x:f>IF(A36="","",'通知ルール'!D8)</x:f>
      </x:c>
      <x:c r="G36" s="40" t="str">
        <x:f>IF(A36="","",'台帳_空欄'!J13&amp;"／"&amp;'台帳_空欄'!K13)</x:f>
      </x:c>
      <x:c r="H36" s="40" t="str">
        <x:f>IF(A36="","",'通知ルール'!F8)</x:f>
      </x:c>
      <x:c r="I36" s="40" t="str">
        <x:f>IF(A36="","",IF('台帳_空欄'!G13="対象外","対象外・別管理",IF('台帳_空欄'!G13&lt;&gt;"確定","保留・原本要確認",IF(NOT(AND('台帳_空欄'!$G$13="確定",'台帳_空欄'!$U$13&lt;&gt;"今回連絡完了")),"条件外・通知停止",IF(E36="","基準日要確認",IF(E36&lt;'使い方'!$B$3,"過去予定・未完了を点検",IF(E36='使い方'!$B$3,"本日対象","予定")))))))</x:f>
      </x:c>
      <x:c r="J36" s="40" t="str">
        <x:f>IF(A36="","",'台帳_空欄'!U13)</x:f>
      </x:c>
    </x:row>
    <x:row r="37" ht="37" customHeight="1">
      <x:c r="A37" s="40" t="str">
        <x:f>IF('台帳_空欄'!A13="","",'台帳_空欄'!A13)</x:f>
      </x:c>
      <x:c r="B37" s="40" t="str">
        <x:f>IF(A37="","",'通知ルール'!A9)</x:f>
      </x:c>
      <x:c r="C37" s="60" t="str">
        <x:f>IF(OR(A37="",'台帳_空欄'!G13&lt;&gt;"確定",'台帳_空欄'!F13=""),"",'台帳_空欄'!F13)</x:f>
      </x:c>
      <x:c r="D37" s="40" t="str">
        <x:f>IF(A37="","",'通知ルール'!C9)</x:f>
      </x:c>
      <x:c r="E37" s="60" t="str">
        <x:f>IF(OR(A37="",C37=""),"",C37-D37)</x:f>
      </x:c>
      <x:c r="F37" s="40" t="str">
        <x:f>IF(A37="","",'通知ルール'!D9)</x:f>
      </x:c>
      <x:c r="G37" s="40" t="str">
        <x:f>IF(A37="","",'台帳_空欄'!J13&amp;"／"&amp;'台帳_空欄'!K13&amp;"／部門責任者")</x:f>
      </x:c>
      <x:c r="H37" s="40" t="str">
        <x:f>IF(A37="","",'通知ルール'!F9)</x:f>
      </x:c>
      <x:c r="I37" s="40" t="str">
        <x:f>IF(A37="","",IF('台帳_空欄'!G13="対象外","対象外・別管理",IF('台帳_空欄'!G13&lt;&gt;"確定","保留・原本要確認",IF(NOT(AND('台帳_空欄'!$G$13="確定",'台帳_空欄'!$U$13&lt;&gt;"今回連絡完了")),"条件外・通知停止",IF(E37="","基準日要確認",IF(E37&lt;'使い方'!$B$3,"過去予定・未完了を点検",IF(E37='使い方'!$B$3,"本日対象","予定")))))))</x:f>
      </x:c>
      <x:c r="J37" s="40" t="str">
        <x:f>IF(A37="","",'台帳_空欄'!U13)</x:f>
      </x:c>
    </x:row>
    <x:row r="38" ht="37" customHeight="1">
      <x:c r="A38" s="40" t="str">
        <x:f>IF('台帳_空欄'!A14="","",'台帳_空欄'!A14)</x:f>
      </x:c>
      <x:c r="B38" s="40" t="str">
        <x:f>IF(A38="","",'通知ルール'!A6)</x:f>
      </x:c>
      <x:c r="C38" s="60" t="str">
        <x:f>IF(OR(A38="",'台帳_空欄'!G14&lt;&gt;"確定",'台帳_空欄'!I14=""),"",'台帳_空欄'!I14)</x:f>
      </x:c>
      <x:c r="D38" s="40" t="str">
        <x:f>IF(A38="","",'通知ルール'!C6)</x:f>
      </x:c>
      <x:c r="E38" s="60" t="str">
        <x:f>IF(OR(A38="",C38=""),"",C38-D38)</x:f>
      </x:c>
      <x:c r="F38" s="40" t="str">
        <x:f>IF(A38="","",'通知ルール'!D6)</x:f>
      </x:c>
      <x:c r="G38" s="40" t="str">
        <x:f>IF(A38="","",'台帳_空欄'!J14&amp;"／"&amp;'台帳_空欄'!K14)</x:f>
      </x:c>
      <x:c r="H38" s="40" t="str">
        <x:f>IF(A38="","",'通知ルール'!F6)</x:f>
      </x:c>
      <x:c r="I38" s="40" t="str">
        <x:f>IF(A38="","",IF('台帳_空欄'!G14="対象外","対象外・別管理",IF('台帳_空欄'!G14&lt;&gt;"確定","保留・原本要確認",IF(NOT(AND('台帳_空欄'!$G$14="確定",'台帳_空欄'!$L$14="未判断")),"条件外・通知停止",IF(E38="","基準日要確認",IF(E38&lt;'使い方'!$B$3,"過去予定・未完了を点検",IF(E38='使い方'!$B$3,"本日対象","予定")))))))</x:f>
      </x:c>
      <x:c r="J38" s="40" t="str">
        <x:f>IF(A38="","",'台帳_空欄'!U14)</x:f>
      </x:c>
    </x:row>
    <x:row r="39" ht="37" customHeight="1">
      <x:c r="A39" s="40" t="str">
        <x:f>IF('台帳_空欄'!A14="","",'台帳_空欄'!A14)</x:f>
      </x:c>
      <x:c r="B39" s="40" t="str">
        <x:f>IF(A39="","",'通知ルール'!A7)</x:f>
      </x:c>
      <x:c r="C39" s="60" t="str">
        <x:f>IF(OR(A39="",'台帳_空欄'!G14&lt;&gt;"確定",'台帳_空欄'!I14=""),"",'台帳_空欄'!I14)</x:f>
      </x:c>
      <x:c r="D39" s="40" t="str">
        <x:f>IF(A39="","",'通知ルール'!C7)</x:f>
      </x:c>
      <x:c r="E39" s="60" t="str">
        <x:f>IF(OR(A39="",C39=""),"",C39-D39)</x:f>
      </x:c>
      <x:c r="F39" s="40" t="str">
        <x:f>IF(A39="","",'通知ルール'!D7)</x:f>
      </x:c>
      <x:c r="G39" s="40" t="str">
        <x:f>IF(A39="","",'台帳_空欄'!J14&amp;"／"&amp;'台帳_空欄'!K14&amp;"／部門責任者")</x:f>
      </x:c>
      <x:c r="H39" s="40" t="str">
        <x:f>IF(A39="","",'通知ルール'!F7)</x:f>
      </x:c>
      <x:c r="I39" s="40" t="str">
        <x:f>IF(A39="","",IF('台帳_空欄'!G14="対象外","対象外・別管理",IF('台帳_空欄'!G14&lt;&gt;"確定","保留・原本要確認",IF(NOT(AND('台帳_空欄'!$G$14="確定",'台帳_空欄'!$L$14="未判断")),"条件外・通知停止",IF(E39="","基準日要確認",IF(E39&lt;'使い方'!$B$3,"過去予定・未完了を点検",IF(E39='使い方'!$B$3,"本日対象","予定")))))))</x:f>
      </x:c>
      <x:c r="J39" s="40" t="str">
        <x:f>IF(A39="","",'台帳_空欄'!U14)</x:f>
      </x:c>
    </x:row>
    <x:row r="40" ht="37" customHeight="1">
      <x:c r="A40" s="40" t="str">
        <x:f>IF('台帳_空欄'!A14="","",'台帳_空欄'!A14)</x:f>
      </x:c>
      <x:c r="B40" s="40" t="str">
        <x:f>IF(A40="","",'通知ルール'!A8)</x:f>
      </x:c>
      <x:c r="C40" s="60" t="str">
        <x:f>IF(OR(A40="",'台帳_空欄'!G14&lt;&gt;"確定",'台帳_空欄'!F14=""),"",'台帳_空欄'!F14)</x:f>
      </x:c>
      <x:c r="D40" s="40" t="str">
        <x:f>IF(A40="","",'通知ルール'!C8)</x:f>
      </x:c>
      <x:c r="E40" s="60" t="str">
        <x:f>IF(OR(A40="",C40=""),"",C40-D40)</x:f>
      </x:c>
      <x:c r="F40" s="40" t="str">
        <x:f>IF(A40="","",'通知ルール'!D8)</x:f>
      </x:c>
      <x:c r="G40" s="40" t="str">
        <x:f>IF(A40="","",'台帳_空欄'!J14&amp;"／"&amp;'台帳_空欄'!K14)</x:f>
      </x:c>
      <x:c r="H40" s="40" t="str">
        <x:f>IF(A40="","",'通知ルール'!F8)</x:f>
      </x:c>
      <x:c r="I40" s="40" t="str">
        <x:f>IF(A40="","",IF('台帳_空欄'!G14="対象外","対象外・別管理",IF('台帳_空欄'!G14&lt;&gt;"確定","保留・原本要確認",IF(NOT(AND('台帳_空欄'!$G$14="確定",'台帳_空欄'!$U$14&lt;&gt;"今回連絡完了")),"条件外・通知停止",IF(E40="","基準日要確認",IF(E40&lt;'使い方'!$B$3,"過去予定・未完了を点検",IF(E40='使い方'!$B$3,"本日対象","予定")))))))</x:f>
      </x:c>
      <x:c r="J40" s="40" t="str">
        <x:f>IF(A40="","",'台帳_空欄'!U14)</x:f>
      </x:c>
    </x:row>
    <x:row r="41" ht="37" customHeight="1">
      <x:c r="A41" s="40" t="str">
        <x:f>IF('台帳_空欄'!A14="","",'台帳_空欄'!A14)</x:f>
      </x:c>
      <x:c r="B41" s="40" t="str">
        <x:f>IF(A41="","",'通知ルール'!A9)</x:f>
      </x:c>
      <x:c r="C41" s="60" t="str">
        <x:f>IF(OR(A41="",'台帳_空欄'!G14&lt;&gt;"確定",'台帳_空欄'!F14=""),"",'台帳_空欄'!F14)</x:f>
      </x:c>
      <x:c r="D41" s="40" t="str">
        <x:f>IF(A41="","",'通知ルール'!C9)</x:f>
      </x:c>
      <x:c r="E41" s="60" t="str">
        <x:f>IF(OR(A41="",C41=""),"",C41-D41)</x:f>
      </x:c>
      <x:c r="F41" s="40" t="str">
        <x:f>IF(A41="","",'通知ルール'!D9)</x:f>
      </x:c>
      <x:c r="G41" s="40" t="str">
        <x:f>IF(A41="","",'台帳_空欄'!J14&amp;"／"&amp;'台帳_空欄'!K14&amp;"／部門責任者")</x:f>
      </x:c>
      <x:c r="H41" s="40" t="str">
        <x:f>IF(A41="","",'通知ルール'!F9)</x:f>
      </x:c>
      <x:c r="I41" s="40" t="str">
        <x:f>IF(A41="","",IF('台帳_空欄'!G14="対象外","対象外・別管理",IF('台帳_空欄'!G14&lt;&gt;"確定","保留・原本要確認",IF(NOT(AND('台帳_空欄'!$G$14="確定",'台帳_空欄'!$U$14&lt;&gt;"今回連絡完了")),"条件外・通知停止",IF(E41="","基準日要確認",IF(E41&lt;'使い方'!$B$3,"過去予定・未完了を点検",IF(E41='使い方'!$B$3,"本日対象","予定")))))))</x:f>
      </x:c>
      <x:c r="J41" s="40" t="str">
        <x:f>IF(A41="","",'台帳_空欄'!U14)</x:f>
      </x:c>
    </x:row>
    <x:row r="42" ht="37" customHeight="1">
      <x:c r="A42" s="40" t="str">
        <x:f>IF('台帳_空欄'!A15="","",'台帳_空欄'!A15)</x:f>
      </x:c>
      <x:c r="B42" s="40" t="str">
        <x:f>IF(A42="","",'通知ルール'!A6)</x:f>
      </x:c>
      <x:c r="C42" s="60" t="str">
        <x:f>IF(OR(A42="",'台帳_空欄'!G15&lt;&gt;"確定",'台帳_空欄'!I15=""),"",'台帳_空欄'!I15)</x:f>
      </x:c>
      <x:c r="D42" s="40" t="str">
        <x:f>IF(A42="","",'通知ルール'!C6)</x:f>
      </x:c>
      <x:c r="E42" s="60" t="str">
        <x:f>IF(OR(A42="",C42=""),"",C42-D42)</x:f>
      </x:c>
      <x:c r="F42" s="40" t="str">
        <x:f>IF(A42="","",'通知ルール'!D6)</x:f>
      </x:c>
      <x:c r="G42" s="40" t="str">
        <x:f>IF(A42="","",'台帳_空欄'!J15&amp;"／"&amp;'台帳_空欄'!K15)</x:f>
      </x:c>
      <x:c r="H42" s="40" t="str">
        <x:f>IF(A42="","",'通知ルール'!F6)</x:f>
      </x:c>
      <x:c r="I42" s="40" t="str">
        <x:f>IF(A42="","",IF('台帳_空欄'!G15="対象外","対象外・別管理",IF('台帳_空欄'!G15&lt;&gt;"確定","保留・原本要確認",IF(NOT(AND('台帳_空欄'!$G$15="確定",'台帳_空欄'!$L$15="未判断")),"条件外・通知停止",IF(E42="","基準日要確認",IF(E42&lt;'使い方'!$B$3,"過去予定・未完了を点検",IF(E42='使い方'!$B$3,"本日対象","予定")))))))</x:f>
      </x:c>
      <x:c r="J42" s="40" t="str">
        <x:f>IF(A42="","",'台帳_空欄'!U15)</x:f>
      </x:c>
    </x:row>
    <x:row r="43" ht="37" customHeight="1">
      <x:c r="A43" s="40" t="str">
        <x:f>IF('台帳_空欄'!A15="","",'台帳_空欄'!A15)</x:f>
      </x:c>
      <x:c r="B43" s="40" t="str">
        <x:f>IF(A43="","",'通知ルール'!A7)</x:f>
      </x:c>
      <x:c r="C43" s="60" t="str">
        <x:f>IF(OR(A43="",'台帳_空欄'!G15&lt;&gt;"確定",'台帳_空欄'!I15=""),"",'台帳_空欄'!I15)</x:f>
      </x:c>
      <x:c r="D43" s="40" t="str">
        <x:f>IF(A43="","",'通知ルール'!C7)</x:f>
      </x:c>
      <x:c r="E43" s="60" t="str">
        <x:f>IF(OR(A43="",C43=""),"",C43-D43)</x:f>
      </x:c>
      <x:c r="F43" s="40" t="str">
        <x:f>IF(A43="","",'通知ルール'!D7)</x:f>
      </x:c>
      <x:c r="G43" s="40" t="str">
        <x:f>IF(A43="","",'台帳_空欄'!J15&amp;"／"&amp;'台帳_空欄'!K15&amp;"／部門責任者")</x:f>
      </x:c>
      <x:c r="H43" s="40" t="str">
        <x:f>IF(A43="","",'通知ルール'!F7)</x:f>
      </x:c>
      <x:c r="I43" s="40" t="str">
        <x:f>IF(A43="","",IF('台帳_空欄'!G15="対象外","対象外・別管理",IF('台帳_空欄'!G15&lt;&gt;"確定","保留・原本要確認",IF(NOT(AND('台帳_空欄'!$G$15="確定",'台帳_空欄'!$L$15="未判断")),"条件外・通知停止",IF(E43="","基準日要確認",IF(E43&lt;'使い方'!$B$3,"過去予定・未完了を点検",IF(E43='使い方'!$B$3,"本日対象","予定")))))))</x:f>
      </x:c>
      <x:c r="J43" s="40" t="str">
        <x:f>IF(A43="","",'台帳_空欄'!U15)</x:f>
      </x:c>
    </x:row>
    <x:row r="44" ht="37" customHeight="1">
      <x:c r="A44" s="40" t="str">
        <x:f>IF('台帳_空欄'!A15="","",'台帳_空欄'!A15)</x:f>
      </x:c>
      <x:c r="B44" s="40" t="str">
        <x:f>IF(A44="","",'通知ルール'!A8)</x:f>
      </x:c>
      <x:c r="C44" s="60" t="str">
        <x:f>IF(OR(A44="",'台帳_空欄'!G15&lt;&gt;"確定",'台帳_空欄'!F15=""),"",'台帳_空欄'!F15)</x:f>
      </x:c>
      <x:c r="D44" s="40" t="str">
        <x:f>IF(A44="","",'通知ルール'!C8)</x:f>
      </x:c>
      <x:c r="E44" s="60" t="str">
        <x:f>IF(OR(A44="",C44=""),"",C44-D44)</x:f>
      </x:c>
      <x:c r="F44" s="40" t="str">
        <x:f>IF(A44="","",'通知ルール'!D8)</x:f>
      </x:c>
      <x:c r="G44" s="40" t="str">
        <x:f>IF(A44="","",'台帳_空欄'!J15&amp;"／"&amp;'台帳_空欄'!K15)</x:f>
      </x:c>
      <x:c r="H44" s="40" t="str">
        <x:f>IF(A44="","",'通知ルール'!F8)</x:f>
      </x:c>
      <x:c r="I44" s="40" t="str">
        <x:f>IF(A44="","",IF('台帳_空欄'!G15="対象外","対象外・別管理",IF('台帳_空欄'!G15&lt;&gt;"確定","保留・原本要確認",IF(NOT(AND('台帳_空欄'!$G$15="確定",'台帳_空欄'!$U$15&lt;&gt;"今回連絡完了")),"条件外・通知停止",IF(E44="","基準日要確認",IF(E44&lt;'使い方'!$B$3,"過去予定・未完了を点検",IF(E44='使い方'!$B$3,"本日対象","予定")))))))</x:f>
      </x:c>
      <x:c r="J44" s="40" t="str">
        <x:f>IF(A44="","",'台帳_空欄'!U15)</x:f>
      </x:c>
    </x:row>
    <x:row r="45" ht="37" customHeight="1">
      <x:c r="A45" s="40" t="str">
        <x:f>IF('台帳_空欄'!A15="","",'台帳_空欄'!A15)</x:f>
      </x:c>
      <x:c r="B45" s="40" t="str">
        <x:f>IF(A45="","",'通知ルール'!A9)</x:f>
      </x:c>
      <x:c r="C45" s="60" t="str">
        <x:f>IF(OR(A45="",'台帳_空欄'!G15&lt;&gt;"確定",'台帳_空欄'!F15=""),"",'台帳_空欄'!F15)</x:f>
      </x:c>
      <x:c r="D45" s="40" t="str">
        <x:f>IF(A45="","",'通知ルール'!C9)</x:f>
      </x:c>
      <x:c r="E45" s="60" t="str">
        <x:f>IF(OR(A45="",C45=""),"",C45-D45)</x:f>
      </x:c>
      <x:c r="F45" s="40" t="str">
        <x:f>IF(A45="","",'通知ルール'!D9)</x:f>
      </x:c>
      <x:c r="G45" s="40" t="str">
        <x:f>IF(A45="","",'台帳_空欄'!J15&amp;"／"&amp;'台帳_空欄'!K15&amp;"／部門責任者")</x:f>
      </x:c>
      <x:c r="H45" s="40" t="str">
        <x:f>IF(A45="","",'通知ルール'!F9)</x:f>
      </x:c>
      <x:c r="I45" s="40" t="str">
        <x:f>IF(A45="","",IF('台帳_空欄'!G15="対象外","対象外・別管理",IF('台帳_空欄'!G15&lt;&gt;"確定","保留・原本要確認",IF(NOT(AND('台帳_空欄'!$G$15="確定",'台帳_空欄'!$U$15&lt;&gt;"今回連絡完了")),"条件外・通知停止",IF(E45="","基準日要確認",IF(E45&lt;'使い方'!$B$3,"過去予定・未完了を点検",IF(E45='使い方'!$B$3,"本日対象","予定")))))))</x:f>
      </x:c>
      <x:c r="J45" s="40" t="str">
        <x:f>IF(A45="","",'台帳_空欄'!U15)</x:f>
      </x:c>
    </x:row>
    <x:row r="46" ht="37" customHeight="1">
      <x:c r="A46" s="40" t="str">
        <x:f>IF('台帳_空欄'!A16="","",'台帳_空欄'!A16)</x:f>
      </x:c>
      <x:c r="B46" s="40" t="str">
        <x:f>IF(A46="","",'通知ルール'!A6)</x:f>
      </x:c>
      <x:c r="C46" s="60" t="str">
        <x:f>IF(OR(A46="",'台帳_空欄'!G16&lt;&gt;"確定",'台帳_空欄'!I16=""),"",'台帳_空欄'!I16)</x:f>
      </x:c>
      <x:c r="D46" s="40" t="str">
        <x:f>IF(A46="","",'通知ルール'!C6)</x:f>
      </x:c>
      <x:c r="E46" s="60" t="str">
        <x:f>IF(OR(A46="",C46=""),"",C46-D46)</x:f>
      </x:c>
      <x:c r="F46" s="40" t="str">
        <x:f>IF(A46="","",'通知ルール'!D6)</x:f>
      </x:c>
      <x:c r="G46" s="40" t="str">
        <x:f>IF(A46="","",'台帳_空欄'!J16&amp;"／"&amp;'台帳_空欄'!K16)</x:f>
      </x:c>
      <x:c r="H46" s="40" t="str">
        <x:f>IF(A46="","",'通知ルール'!F6)</x:f>
      </x:c>
      <x:c r="I46" s="40" t="str">
        <x:f>IF(A46="","",IF('台帳_空欄'!G16="対象外","対象外・別管理",IF('台帳_空欄'!G16&lt;&gt;"確定","保留・原本要確認",IF(NOT(AND('台帳_空欄'!$G$16="確定",'台帳_空欄'!$L$16="未判断")),"条件外・通知停止",IF(E46="","基準日要確認",IF(E46&lt;'使い方'!$B$3,"過去予定・未完了を点検",IF(E46='使い方'!$B$3,"本日対象","予定")))))))</x:f>
      </x:c>
      <x:c r="J46" s="40" t="str">
        <x:f>IF(A46="","",'台帳_空欄'!U16)</x:f>
      </x:c>
    </x:row>
    <x:row r="47" ht="37" customHeight="1">
      <x:c r="A47" s="40" t="str">
        <x:f>IF('台帳_空欄'!A16="","",'台帳_空欄'!A16)</x:f>
      </x:c>
      <x:c r="B47" s="40" t="str">
        <x:f>IF(A47="","",'通知ルール'!A7)</x:f>
      </x:c>
      <x:c r="C47" s="60" t="str">
        <x:f>IF(OR(A47="",'台帳_空欄'!G16&lt;&gt;"確定",'台帳_空欄'!I16=""),"",'台帳_空欄'!I16)</x:f>
      </x:c>
      <x:c r="D47" s="40" t="str">
        <x:f>IF(A47="","",'通知ルール'!C7)</x:f>
      </x:c>
      <x:c r="E47" s="60" t="str">
        <x:f>IF(OR(A47="",C47=""),"",C47-D47)</x:f>
      </x:c>
      <x:c r="F47" s="40" t="str">
        <x:f>IF(A47="","",'通知ルール'!D7)</x:f>
      </x:c>
      <x:c r="G47" s="40" t="str">
        <x:f>IF(A47="","",'台帳_空欄'!J16&amp;"／"&amp;'台帳_空欄'!K16&amp;"／部門責任者")</x:f>
      </x:c>
      <x:c r="H47" s="40" t="str">
        <x:f>IF(A47="","",'通知ルール'!F7)</x:f>
      </x:c>
      <x:c r="I47" s="40" t="str">
        <x:f>IF(A47="","",IF('台帳_空欄'!G16="対象外","対象外・別管理",IF('台帳_空欄'!G16&lt;&gt;"確定","保留・原本要確認",IF(NOT(AND('台帳_空欄'!$G$16="確定",'台帳_空欄'!$L$16="未判断")),"条件外・通知停止",IF(E47="","基準日要確認",IF(E47&lt;'使い方'!$B$3,"過去予定・未完了を点検",IF(E47='使い方'!$B$3,"本日対象","予定")))))))</x:f>
      </x:c>
      <x:c r="J47" s="40" t="str">
        <x:f>IF(A47="","",'台帳_空欄'!U16)</x:f>
      </x:c>
    </x:row>
    <x:row r="48" ht="37" customHeight="1">
      <x:c r="A48" s="40" t="str">
        <x:f>IF('台帳_空欄'!A16="","",'台帳_空欄'!A16)</x:f>
      </x:c>
      <x:c r="B48" s="40" t="str">
        <x:f>IF(A48="","",'通知ルール'!A8)</x:f>
      </x:c>
      <x:c r="C48" s="60" t="str">
        <x:f>IF(OR(A48="",'台帳_空欄'!G16&lt;&gt;"確定",'台帳_空欄'!F16=""),"",'台帳_空欄'!F16)</x:f>
      </x:c>
      <x:c r="D48" s="40" t="str">
        <x:f>IF(A48="","",'通知ルール'!C8)</x:f>
      </x:c>
      <x:c r="E48" s="60" t="str">
        <x:f>IF(OR(A48="",C48=""),"",C48-D48)</x:f>
      </x:c>
      <x:c r="F48" s="40" t="str">
        <x:f>IF(A48="","",'通知ルール'!D8)</x:f>
      </x:c>
      <x:c r="G48" s="40" t="str">
        <x:f>IF(A48="","",'台帳_空欄'!J16&amp;"／"&amp;'台帳_空欄'!K16)</x:f>
      </x:c>
      <x:c r="H48" s="40" t="str">
        <x:f>IF(A48="","",'通知ルール'!F8)</x:f>
      </x:c>
      <x:c r="I48" s="40" t="str">
        <x:f>IF(A48="","",IF('台帳_空欄'!G16="対象外","対象外・別管理",IF('台帳_空欄'!G16&lt;&gt;"確定","保留・原本要確認",IF(NOT(AND('台帳_空欄'!$G$16="確定",'台帳_空欄'!$U$16&lt;&gt;"今回連絡完了")),"条件外・通知停止",IF(E48="","基準日要確認",IF(E48&lt;'使い方'!$B$3,"過去予定・未完了を点検",IF(E48='使い方'!$B$3,"本日対象","予定")))))))</x:f>
      </x:c>
      <x:c r="J48" s="40" t="str">
        <x:f>IF(A48="","",'台帳_空欄'!U16)</x:f>
      </x:c>
    </x:row>
    <x:row r="49" ht="37" customHeight="1">
      <x:c r="A49" s="40" t="str">
        <x:f>IF('台帳_空欄'!A16="","",'台帳_空欄'!A16)</x:f>
      </x:c>
      <x:c r="B49" s="40" t="str">
        <x:f>IF(A49="","",'通知ルール'!A9)</x:f>
      </x:c>
      <x:c r="C49" s="60" t="str">
        <x:f>IF(OR(A49="",'台帳_空欄'!G16&lt;&gt;"確定",'台帳_空欄'!F16=""),"",'台帳_空欄'!F16)</x:f>
      </x:c>
      <x:c r="D49" s="40" t="str">
        <x:f>IF(A49="","",'通知ルール'!C9)</x:f>
      </x:c>
      <x:c r="E49" s="60" t="str">
        <x:f>IF(OR(A49="",C49=""),"",C49-D49)</x:f>
      </x:c>
      <x:c r="F49" s="40" t="str">
        <x:f>IF(A49="","",'通知ルール'!D9)</x:f>
      </x:c>
      <x:c r="G49" s="40" t="str">
        <x:f>IF(A49="","",'台帳_空欄'!J16&amp;"／"&amp;'台帳_空欄'!K16&amp;"／部門責任者")</x:f>
      </x:c>
      <x:c r="H49" s="40" t="str">
        <x:f>IF(A49="","",'通知ルール'!F9)</x:f>
      </x:c>
      <x:c r="I49" s="40" t="str">
        <x:f>IF(A49="","",IF('台帳_空欄'!G16="対象外","対象外・別管理",IF('台帳_空欄'!G16&lt;&gt;"確定","保留・原本要確認",IF(NOT(AND('台帳_空欄'!$G$16="確定",'台帳_空欄'!$U$16&lt;&gt;"今回連絡完了")),"条件外・通知停止",IF(E49="","基準日要確認",IF(E49&lt;'使い方'!$B$3,"過去予定・未完了を点検",IF(E49='使い方'!$B$3,"本日対象","予定")))))))</x:f>
      </x:c>
      <x:c r="J49" s="40" t="str">
        <x:f>IF(A49="","",'台帳_空欄'!U16)</x:f>
      </x:c>
    </x:row>
    <x:row r="50" ht="37" customHeight="1">
      <x:c r="A50" s="40" t="str">
        <x:f>IF('台帳_空欄'!A17="","",'台帳_空欄'!A17)</x:f>
      </x:c>
      <x:c r="B50" s="40" t="str">
        <x:f>IF(A50="","",'通知ルール'!A6)</x:f>
      </x:c>
      <x:c r="C50" s="60" t="str">
        <x:f>IF(OR(A50="",'台帳_空欄'!G17&lt;&gt;"確定",'台帳_空欄'!I17=""),"",'台帳_空欄'!I17)</x:f>
      </x:c>
      <x:c r="D50" s="40" t="str">
        <x:f>IF(A50="","",'通知ルール'!C6)</x:f>
      </x:c>
      <x:c r="E50" s="60" t="str">
        <x:f>IF(OR(A50="",C50=""),"",C50-D50)</x:f>
      </x:c>
      <x:c r="F50" s="40" t="str">
        <x:f>IF(A50="","",'通知ルール'!D6)</x:f>
      </x:c>
      <x:c r="G50" s="40" t="str">
        <x:f>IF(A50="","",'台帳_空欄'!J17&amp;"／"&amp;'台帳_空欄'!K17)</x:f>
      </x:c>
      <x:c r="H50" s="40" t="str">
        <x:f>IF(A50="","",'通知ルール'!F6)</x:f>
      </x:c>
      <x:c r="I50" s="40" t="str">
        <x:f>IF(A50="","",IF('台帳_空欄'!G17="対象外","対象外・別管理",IF('台帳_空欄'!G17&lt;&gt;"確定","保留・原本要確認",IF(NOT(AND('台帳_空欄'!$G$17="確定",'台帳_空欄'!$L$17="未判断")),"条件外・通知停止",IF(E50="","基準日要確認",IF(E50&lt;'使い方'!$B$3,"過去予定・未完了を点検",IF(E50='使い方'!$B$3,"本日対象","予定")))))))</x:f>
      </x:c>
      <x:c r="J50" s="40" t="str">
        <x:f>IF(A50="","",'台帳_空欄'!U17)</x:f>
      </x:c>
    </x:row>
    <x:row r="51" ht="37" customHeight="1">
      <x:c r="A51" s="40" t="str">
        <x:f>IF('台帳_空欄'!A17="","",'台帳_空欄'!A17)</x:f>
      </x:c>
      <x:c r="B51" s="40" t="str">
        <x:f>IF(A51="","",'通知ルール'!A7)</x:f>
      </x:c>
      <x:c r="C51" s="60" t="str">
        <x:f>IF(OR(A51="",'台帳_空欄'!G17&lt;&gt;"確定",'台帳_空欄'!I17=""),"",'台帳_空欄'!I17)</x:f>
      </x:c>
      <x:c r="D51" s="40" t="str">
        <x:f>IF(A51="","",'通知ルール'!C7)</x:f>
      </x:c>
      <x:c r="E51" s="60" t="str">
        <x:f>IF(OR(A51="",C51=""),"",C51-D51)</x:f>
      </x:c>
      <x:c r="F51" s="40" t="str">
        <x:f>IF(A51="","",'通知ルール'!D7)</x:f>
      </x:c>
      <x:c r="G51" s="40" t="str">
        <x:f>IF(A51="","",'台帳_空欄'!J17&amp;"／"&amp;'台帳_空欄'!K17&amp;"／部門責任者")</x:f>
      </x:c>
      <x:c r="H51" s="40" t="str">
        <x:f>IF(A51="","",'通知ルール'!F7)</x:f>
      </x:c>
      <x:c r="I51" s="40" t="str">
        <x:f>IF(A51="","",IF('台帳_空欄'!G17="対象外","対象外・別管理",IF('台帳_空欄'!G17&lt;&gt;"確定","保留・原本要確認",IF(NOT(AND('台帳_空欄'!$G$17="確定",'台帳_空欄'!$L$17="未判断")),"条件外・通知停止",IF(E51="","基準日要確認",IF(E51&lt;'使い方'!$B$3,"過去予定・未完了を点検",IF(E51='使い方'!$B$3,"本日対象","予定")))))))</x:f>
      </x:c>
      <x:c r="J51" s="40" t="str">
        <x:f>IF(A51="","",'台帳_空欄'!U17)</x:f>
      </x:c>
    </x:row>
    <x:row r="52" ht="37" customHeight="1">
      <x:c r="A52" s="40" t="str">
        <x:f>IF('台帳_空欄'!A17="","",'台帳_空欄'!A17)</x:f>
      </x:c>
      <x:c r="B52" s="40" t="str">
        <x:f>IF(A52="","",'通知ルール'!A8)</x:f>
      </x:c>
      <x:c r="C52" s="60" t="str">
        <x:f>IF(OR(A52="",'台帳_空欄'!G17&lt;&gt;"確定",'台帳_空欄'!F17=""),"",'台帳_空欄'!F17)</x:f>
      </x:c>
      <x:c r="D52" s="40" t="str">
        <x:f>IF(A52="","",'通知ルール'!C8)</x:f>
      </x:c>
      <x:c r="E52" s="60" t="str">
        <x:f>IF(OR(A52="",C52=""),"",C52-D52)</x:f>
      </x:c>
      <x:c r="F52" s="40" t="str">
        <x:f>IF(A52="","",'通知ルール'!D8)</x:f>
      </x:c>
      <x:c r="G52" s="40" t="str">
        <x:f>IF(A52="","",'台帳_空欄'!J17&amp;"／"&amp;'台帳_空欄'!K17)</x:f>
      </x:c>
      <x:c r="H52" s="40" t="str">
        <x:f>IF(A52="","",'通知ルール'!F8)</x:f>
      </x:c>
      <x:c r="I52" s="40" t="str">
        <x:f>IF(A52="","",IF('台帳_空欄'!G17="対象外","対象外・別管理",IF('台帳_空欄'!G17&lt;&gt;"確定","保留・原本要確認",IF(NOT(AND('台帳_空欄'!$G$17="確定",'台帳_空欄'!$U$17&lt;&gt;"今回連絡完了")),"条件外・通知停止",IF(E52="","基準日要確認",IF(E52&lt;'使い方'!$B$3,"過去予定・未完了を点検",IF(E52='使い方'!$B$3,"本日対象","予定")))))))</x:f>
      </x:c>
      <x:c r="J52" s="40" t="str">
        <x:f>IF(A52="","",'台帳_空欄'!U17)</x:f>
      </x:c>
    </x:row>
    <x:row r="53" ht="37" customHeight="1">
      <x:c r="A53" s="40" t="str">
        <x:f>IF('台帳_空欄'!A17="","",'台帳_空欄'!A17)</x:f>
      </x:c>
      <x:c r="B53" s="40" t="str">
        <x:f>IF(A53="","",'通知ルール'!A9)</x:f>
      </x:c>
      <x:c r="C53" s="60" t="str">
        <x:f>IF(OR(A53="",'台帳_空欄'!G17&lt;&gt;"確定",'台帳_空欄'!F17=""),"",'台帳_空欄'!F17)</x:f>
      </x:c>
      <x:c r="D53" s="40" t="str">
        <x:f>IF(A53="","",'通知ルール'!C9)</x:f>
      </x:c>
      <x:c r="E53" s="60" t="str">
        <x:f>IF(OR(A53="",C53=""),"",C53-D53)</x:f>
      </x:c>
      <x:c r="F53" s="40" t="str">
        <x:f>IF(A53="","",'通知ルール'!D9)</x:f>
      </x:c>
      <x:c r="G53" s="40" t="str">
        <x:f>IF(A53="","",'台帳_空欄'!J17&amp;"／"&amp;'台帳_空欄'!K17&amp;"／部門責任者")</x:f>
      </x:c>
      <x:c r="H53" s="40" t="str">
        <x:f>IF(A53="","",'通知ルール'!F9)</x:f>
      </x:c>
      <x:c r="I53" s="40" t="str">
        <x:f>IF(A53="","",IF('台帳_空欄'!G17="対象外","対象外・別管理",IF('台帳_空欄'!G17&lt;&gt;"確定","保留・原本要確認",IF(NOT(AND('台帳_空欄'!$G$17="確定",'台帳_空欄'!$U$17&lt;&gt;"今回連絡完了")),"条件外・通知停止",IF(E53="","基準日要確認",IF(E53&lt;'使い方'!$B$3,"過去予定・未完了を点検",IF(E53='使い方'!$B$3,"本日対象","予定")))))))</x:f>
      </x:c>
      <x:c r="J53" s="40" t="str">
        <x:f>IF(A53="","",'台帳_空欄'!U17)</x:f>
      </x:c>
    </x:row>
    <x:row r="54" ht="37" customHeight="1">
      <x:c r="A54" s="40" t="str">
        <x:f>IF('台帳_空欄'!A18="","",'台帳_空欄'!A18)</x:f>
      </x:c>
      <x:c r="B54" s="40" t="str">
        <x:f>IF(A54="","",'通知ルール'!A6)</x:f>
      </x:c>
      <x:c r="C54" s="60" t="str">
        <x:f>IF(OR(A54="",'台帳_空欄'!G18&lt;&gt;"確定",'台帳_空欄'!I18=""),"",'台帳_空欄'!I18)</x:f>
      </x:c>
      <x:c r="D54" s="40" t="str">
        <x:f>IF(A54="","",'通知ルール'!C6)</x:f>
      </x:c>
      <x:c r="E54" s="60" t="str">
        <x:f>IF(OR(A54="",C54=""),"",C54-D54)</x:f>
      </x:c>
      <x:c r="F54" s="40" t="str">
        <x:f>IF(A54="","",'通知ルール'!D6)</x:f>
      </x:c>
      <x:c r="G54" s="40" t="str">
        <x:f>IF(A54="","",'台帳_空欄'!J18&amp;"／"&amp;'台帳_空欄'!K18)</x:f>
      </x:c>
      <x:c r="H54" s="40" t="str">
        <x:f>IF(A54="","",'通知ルール'!F6)</x:f>
      </x:c>
      <x:c r="I54" s="40" t="str">
        <x:f>IF(A54="","",IF('台帳_空欄'!G18="対象外","対象外・別管理",IF('台帳_空欄'!G18&lt;&gt;"確定","保留・原本要確認",IF(NOT(AND('台帳_空欄'!$G$18="確定",'台帳_空欄'!$L$18="未判断")),"条件外・通知停止",IF(E54="","基準日要確認",IF(E54&lt;'使い方'!$B$3,"過去予定・未完了を点検",IF(E54='使い方'!$B$3,"本日対象","予定")))))))</x:f>
      </x:c>
      <x:c r="J54" s="40" t="str">
        <x:f>IF(A54="","",'台帳_空欄'!U18)</x:f>
      </x:c>
    </x:row>
    <x:row r="55" ht="37" customHeight="1">
      <x:c r="A55" s="40" t="str">
        <x:f>IF('台帳_空欄'!A18="","",'台帳_空欄'!A18)</x:f>
      </x:c>
      <x:c r="B55" s="40" t="str">
        <x:f>IF(A55="","",'通知ルール'!A7)</x:f>
      </x:c>
      <x:c r="C55" s="60" t="str">
        <x:f>IF(OR(A55="",'台帳_空欄'!G18&lt;&gt;"確定",'台帳_空欄'!I18=""),"",'台帳_空欄'!I18)</x:f>
      </x:c>
      <x:c r="D55" s="40" t="str">
        <x:f>IF(A55="","",'通知ルール'!C7)</x:f>
      </x:c>
      <x:c r="E55" s="60" t="str">
        <x:f>IF(OR(A55="",C55=""),"",C55-D55)</x:f>
      </x:c>
      <x:c r="F55" s="40" t="str">
        <x:f>IF(A55="","",'通知ルール'!D7)</x:f>
      </x:c>
      <x:c r="G55" s="40" t="str">
        <x:f>IF(A55="","",'台帳_空欄'!J18&amp;"／"&amp;'台帳_空欄'!K18&amp;"／部門責任者")</x:f>
      </x:c>
      <x:c r="H55" s="40" t="str">
        <x:f>IF(A55="","",'通知ルール'!F7)</x:f>
      </x:c>
      <x:c r="I55" s="40" t="str">
        <x:f>IF(A55="","",IF('台帳_空欄'!G18="対象外","対象外・別管理",IF('台帳_空欄'!G18&lt;&gt;"確定","保留・原本要確認",IF(NOT(AND('台帳_空欄'!$G$18="確定",'台帳_空欄'!$L$18="未判断")),"条件外・通知停止",IF(E55="","基準日要確認",IF(E55&lt;'使い方'!$B$3,"過去予定・未完了を点検",IF(E55='使い方'!$B$3,"本日対象","予定")))))))</x:f>
      </x:c>
      <x:c r="J55" s="40" t="str">
        <x:f>IF(A55="","",'台帳_空欄'!U18)</x:f>
      </x:c>
    </x:row>
    <x:row r="56" ht="37" customHeight="1">
      <x:c r="A56" s="40" t="str">
        <x:f>IF('台帳_空欄'!A18="","",'台帳_空欄'!A18)</x:f>
      </x:c>
      <x:c r="B56" s="40" t="str">
        <x:f>IF(A56="","",'通知ルール'!A8)</x:f>
      </x:c>
      <x:c r="C56" s="60" t="str">
        <x:f>IF(OR(A56="",'台帳_空欄'!G18&lt;&gt;"確定",'台帳_空欄'!F18=""),"",'台帳_空欄'!F18)</x:f>
      </x:c>
      <x:c r="D56" s="40" t="str">
        <x:f>IF(A56="","",'通知ルール'!C8)</x:f>
      </x:c>
      <x:c r="E56" s="60" t="str">
        <x:f>IF(OR(A56="",C56=""),"",C56-D56)</x:f>
      </x:c>
      <x:c r="F56" s="40" t="str">
        <x:f>IF(A56="","",'通知ルール'!D8)</x:f>
      </x:c>
      <x:c r="G56" s="40" t="str">
        <x:f>IF(A56="","",'台帳_空欄'!J18&amp;"／"&amp;'台帳_空欄'!K18)</x:f>
      </x:c>
      <x:c r="H56" s="40" t="str">
        <x:f>IF(A56="","",'通知ルール'!F8)</x:f>
      </x:c>
      <x:c r="I56" s="40" t="str">
        <x:f>IF(A56="","",IF('台帳_空欄'!G18="対象外","対象外・別管理",IF('台帳_空欄'!G18&lt;&gt;"確定","保留・原本要確認",IF(NOT(AND('台帳_空欄'!$G$18="確定",'台帳_空欄'!$U$18&lt;&gt;"今回連絡完了")),"条件外・通知停止",IF(E56="","基準日要確認",IF(E56&lt;'使い方'!$B$3,"過去予定・未完了を点検",IF(E56='使い方'!$B$3,"本日対象","予定")))))))</x:f>
      </x:c>
      <x:c r="J56" s="40" t="str">
        <x:f>IF(A56="","",'台帳_空欄'!U18)</x:f>
      </x:c>
    </x:row>
    <x:row r="57" ht="37" customHeight="1">
      <x:c r="A57" s="40" t="str">
        <x:f>IF('台帳_空欄'!A18="","",'台帳_空欄'!A18)</x:f>
      </x:c>
      <x:c r="B57" s="40" t="str">
        <x:f>IF(A57="","",'通知ルール'!A9)</x:f>
      </x:c>
      <x:c r="C57" s="60" t="str">
        <x:f>IF(OR(A57="",'台帳_空欄'!G18&lt;&gt;"確定",'台帳_空欄'!F18=""),"",'台帳_空欄'!F18)</x:f>
      </x:c>
      <x:c r="D57" s="40" t="str">
        <x:f>IF(A57="","",'通知ルール'!C9)</x:f>
      </x:c>
      <x:c r="E57" s="60" t="str">
        <x:f>IF(OR(A57="",C57=""),"",C57-D57)</x:f>
      </x:c>
      <x:c r="F57" s="40" t="str">
        <x:f>IF(A57="","",'通知ルール'!D9)</x:f>
      </x:c>
      <x:c r="G57" s="40" t="str">
        <x:f>IF(A57="","",'台帳_空欄'!J18&amp;"／"&amp;'台帳_空欄'!K18&amp;"／部門責任者")</x:f>
      </x:c>
      <x:c r="H57" s="40" t="str">
        <x:f>IF(A57="","",'通知ルール'!F9)</x:f>
      </x:c>
      <x:c r="I57" s="40" t="str">
        <x:f>IF(A57="","",IF('台帳_空欄'!G18="対象外","対象外・別管理",IF('台帳_空欄'!G18&lt;&gt;"確定","保留・原本要確認",IF(NOT(AND('台帳_空欄'!$G$18="確定",'台帳_空欄'!$U$18&lt;&gt;"今回連絡完了")),"条件外・通知停止",IF(E57="","基準日要確認",IF(E57&lt;'使い方'!$B$3,"過去予定・未完了を点検",IF(E57='使い方'!$B$3,"本日対象","予定")))))))</x:f>
      </x:c>
      <x:c r="J57" s="40" t="str">
        <x:f>IF(A57="","",'台帳_空欄'!U18)</x:f>
      </x:c>
    </x:row>
    <x:row r="58" ht="37" customHeight="1">
      <x:c r="A58" s="40" t="str">
        <x:f>IF('台帳_空欄'!A19="","",'台帳_空欄'!A19)</x:f>
      </x:c>
      <x:c r="B58" s="40" t="str">
        <x:f>IF(A58="","",'通知ルール'!A6)</x:f>
      </x:c>
      <x:c r="C58" s="60" t="str">
        <x:f>IF(OR(A58="",'台帳_空欄'!G19&lt;&gt;"確定",'台帳_空欄'!I19=""),"",'台帳_空欄'!I19)</x:f>
      </x:c>
      <x:c r="D58" s="40" t="str">
        <x:f>IF(A58="","",'通知ルール'!C6)</x:f>
      </x:c>
      <x:c r="E58" s="60" t="str">
        <x:f>IF(OR(A58="",C58=""),"",C58-D58)</x:f>
      </x:c>
      <x:c r="F58" s="40" t="str">
        <x:f>IF(A58="","",'通知ルール'!D6)</x:f>
      </x:c>
      <x:c r="G58" s="40" t="str">
        <x:f>IF(A58="","",'台帳_空欄'!J19&amp;"／"&amp;'台帳_空欄'!K19)</x:f>
      </x:c>
      <x:c r="H58" s="40" t="str">
        <x:f>IF(A58="","",'通知ルール'!F6)</x:f>
      </x:c>
      <x:c r="I58" s="40" t="str">
        <x:f>IF(A58="","",IF('台帳_空欄'!G19="対象外","対象外・別管理",IF('台帳_空欄'!G19&lt;&gt;"確定","保留・原本要確認",IF(NOT(AND('台帳_空欄'!$G$19="確定",'台帳_空欄'!$L$19="未判断")),"条件外・通知停止",IF(E58="","基準日要確認",IF(E58&lt;'使い方'!$B$3,"過去予定・未完了を点検",IF(E58='使い方'!$B$3,"本日対象","予定")))))))</x:f>
      </x:c>
      <x:c r="J58" s="40" t="str">
        <x:f>IF(A58="","",'台帳_空欄'!U19)</x:f>
      </x:c>
    </x:row>
    <x:row r="59" ht="37" customHeight="1">
      <x:c r="A59" s="40" t="str">
        <x:f>IF('台帳_空欄'!A19="","",'台帳_空欄'!A19)</x:f>
      </x:c>
      <x:c r="B59" s="40" t="str">
        <x:f>IF(A59="","",'通知ルール'!A7)</x:f>
      </x:c>
      <x:c r="C59" s="60" t="str">
        <x:f>IF(OR(A59="",'台帳_空欄'!G19&lt;&gt;"確定",'台帳_空欄'!I19=""),"",'台帳_空欄'!I19)</x:f>
      </x:c>
      <x:c r="D59" s="40" t="str">
        <x:f>IF(A59="","",'通知ルール'!C7)</x:f>
      </x:c>
      <x:c r="E59" s="60" t="str">
        <x:f>IF(OR(A59="",C59=""),"",C59-D59)</x:f>
      </x:c>
      <x:c r="F59" s="40" t="str">
        <x:f>IF(A59="","",'通知ルール'!D7)</x:f>
      </x:c>
      <x:c r="G59" s="40" t="str">
        <x:f>IF(A59="","",'台帳_空欄'!J19&amp;"／"&amp;'台帳_空欄'!K19&amp;"／部門責任者")</x:f>
      </x:c>
      <x:c r="H59" s="40" t="str">
        <x:f>IF(A59="","",'通知ルール'!F7)</x:f>
      </x:c>
      <x:c r="I59" s="40" t="str">
        <x:f>IF(A59="","",IF('台帳_空欄'!G19="対象外","対象外・別管理",IF('台帳_空欄'!G19&lt;&gt;"確定","保留・原本要確認",IF(NOT(AND('台帳_空欄'!$G$19="確定",'台帳_空欄'!$L$19="未判断")),"条件外・通知停止",IF(E59="","基準日要確認",IF(E59&lt;'使い方'!$B$3,"過去予定・未完了を点検",IF(E59='使い方'!$B$3,"本日対象","予定")))))))</x:f>
      </x:c>
      <x:c r="J59" s="40" t="str">
        <x:f>IF(A59="","",'台帳_空欄'!U19)</x:f>
      </x:c>
    </x:row>
    <x:row r="60" ht="37" customHeight="1">
      <x:c r="A60" s="40" t="str">
        <x:f>IF('台帳_空欄'!A19="","",'台帳_空欄'!A19)</x:f>
      </x:c>
      <x:c r="B60" s="40" t="str">
        <x:f>IF(A60="","",'通知ルール'!A8)</x:f>
      </x:c>
      <x:c r="C60" s="60" t="str">
        <x:f>IF(OR(A60="",'台帳_空欄'!G19&lt;&gt;"確定",'台帳_空欄'!F19=""),"",'台帳_空欄'!F19)</x:f>
      </x:c>
      <x:c r="D60" s="40" t="str">
        <x:f>IF(A60="","",'通知ルール'!C8)</x:f>
      </x:c>
      <x:c r="E60" s="60" t="str">
        <x:f>IF(OR(A60="",C60=""),"",C60-D60)</x:f>
      </x:c>
      <x:c r="F60" s="40" t="str">
        <x:f>IF(A60="","",'通知ルール'!D8)</x:f>
      </x:c>
      <x:c r="G60" s="40" t="str">
        <x:f>IF(A60="","",'台帳_空欄'!J19&amp;"／"&amp;'台帳_空欄'!K19)</x:f>
      </x:c>
      <x:c r="H60" s="40" t="str">
        <x:f>IF(A60="","",'通知ルール'!F8)</x:f>
      </x:c>
      <x:c r="I60" s="40" t="str">
        <x:f>IF(A60="","",IF('台帳_空欄'!G19="対象外","対象外・別管理",IF('台帳_空欄'!G19&lt;&gt;"確定","保留・原本要確認",IF(NOT(AND('台帳_空欄'!$G$19="確定",'台帳_空欄'!$U$19&lt;&gt;"今回連絡完了")),"条件外・通知停止",IF(E60="","基準日要確認",IF(E60&lt;'使い方'!$B$3,"過去予定・未完了を点検",IF(E60='使い方'!$B$3,"本日対象","予定")))))))</x:f>
      </x:c>
      <x:c r="J60" s="40" t="str">
        <x:f>IF(A60="","",'台帳_空欄'!U19)</x:f>
      </x:c>
    </x:row>
    <x:row r="61" ht="37" customHeight="1">
      <x:c r="A61" s="66" t="str">
        <x:f>IF('台帳_空欄'!A19="","",'台帳_空欄'!A19)</x:f>
      </x:c>
      <x:c r="B61" s="66" t="str">
        <x:f>IF(A61="","",'通知ルール'!A9)</x:f>
      </x:c>
      <x:c r="C61" s="70" t="str">
        <x:f>IF(OR(A61="",'台帳_空欄'!G19&lt;&gt;"確定",'台帳_空欄'!F19=""),"",'台帳_空欄'!F19)</x:f>
      </x:c>
      <x:c r="D61" s="66" t="str">
        <x:f>IF(A61="","",'通知ルール'!C9)</x:f>
      </x:c>
      <x:c r="E61" s="70" t="str">
        <x:f>IF(OR(A61="",C61=""),"",C61-D61)</x:f>
      </x:c>
      <x:c r="F61" s="66" t="str">
        <x:f>IF(A61="","",'通知ルール'!D9)</x:f>
      </x:c>
      <x:c r="G61" s="66" t="str">
        <x:f>IF(A61="","",'台帳_空欄'!J19&amp;"／"&amp;'台帳_空欄'!K19&amp;"／部門責任者")</x:f>
      </x:c>
      <x:c r="H61" s="66" t="str">
        <x:f>IF(A61="","",'通知ルール'!F9)</x:f>
      </x:c>
      <x:c r="I61" s="66" t="str">
        <x:f>IF(A61="","",IF('台帳_空欄'!G19="対象外","対象外・別管理",IF('台帳_空欄'!G19&lt;&gt;"確定","保留・原本要確認",IF(NOT(AND('台帳_空欄'!$G$19="確定",'台帳_空欄'!$U$19&lt;&gt;"今回連絡完了")),"条件外・通知停止",IF(E61="","基準日要確認",IF(E61&lt;'使い方'!$B$3,"過去予定・未完了を点検",IF(E61='使い方'!$B$3,"本日対象","予定")))))))</x:f>
      </x:c>
      <x:c r="J61" s="66" t="str">
        <x:f>IF(A61="","",'台帳_空欄'!U19)</x:f>
      </x:c>
    </x:row>
    <x:row r="62" ht="37" customHeight="1">
      <x:c r="A62" s="66" t="str">
        <x:f>IF('台帳_空欄'!A20="","",'台帳_空欄'!A20)</x:f>
      </x:c>
      <x:c r="B62" s="66" t="str">
        <x:f>IF(A62="","",'通知ルール'!A6)</x:f>
      </x:c>
      <x:c r="C62" s="70" t="str">
        <x:f>IF(OR(A62="",'台帳_空欄'!G20&lt;&gt;"確定",'台帳_空欄'!I20=""),"",'台帳_空欄'!I20)</x:f>
      </x:c>
      <x:c r="D62" s="66" t="str">
        <x:f>IF(A62="","",'通知ルール'!C6)</x:f>
      </x:c>
      <x:c r="E62" s="70" t="str">
        <x:f>IF(OR(A62="",C62=""),"",C62-D62)</x:f>
      </x:c>
      <x:c r="F62" s="66" t="str">
        <x:f>IF(A62="","",'通知ルール'!D6)</x:f>
      </x:c>
      <x:c r="G62" s="66" t="str">
        <x:f>IF(A62="","",'台帳_空欄'!J20&amp;"／"&amp;'台帳_空欄'!K20)</x:f>
      </x:c>
      <x:c r="H62" s="66" t="str">
        <x:f>IF(A62="","",'通知ルール'!F6)</x:f>
      </x:c>
      <x:c r="I62" s="66" t="str">
        <x:f>IF(A62="","",IF('台帳_空欄'!G20="対象外","対象外・別管理",IF('台帳_空欄'!G20&lt;&gt;"確定","保留・原本要確認",IF(NOT(AND('台帳_空欄'!$G$20="確定",'台帳_空欄'!$L$20="未判断")),"条件外・通知停止",IF(E62="","基準日要確認",IF(E62&lt;'使い方'!$B$3,"過去予定・未完了を点検",IF(E62='使い方'!$B$3,"本日対象","予定")))))))</x:f>
      </x:c>
      <x:c r="J62" s="66" t="str">
        <x:f>IF(A62="","",'台帳_空欄'!U20)</x:f>
      </x:c>
    </x:row>
    <x:row r="63" ht="37" customHeight="1">
      <x:c r="A63" s="66" t="str">
        <x:f>IF('台帳_空欄'!A20="","",'台帳_空欄'!A20)</x:f>
      </x:c>
      <x:c r="B63" s="66" t="str">
        <x:f>IF(A63="","",'通知ルール'!A7)</x:f>
      </x:c>
      <x:c r="C63" s="70" t="str">
        <x:f>IF(OR(A63="",'台帳_空欄'!G20&lt;&gt;"確定",'台帳_空欄'!I20=""),"",'台帳_空欄'!I20)</x:f>
      </x:c>
      <x:c r="D63" s="66" t="str">
        <x:f>IF(A63="","",'通知ルール'!C7)</x:f>
      </x:c>
      <x:c r="E63" s="70" t="str">
        <x:f>IF(OR(A63="",C63=""),"",C63-D63)</x:f>
      </x:c>
      <x:c r="F63" s="66" t="str">
        <x:f>IF(A63="","",'通知ルール'!D7)</x:f>
      </x:c>
      <x:c r="G63" s="66" t="str">
        <x:f>IF(A63="","",'台帳_空欄'!J20&amp;"／"&amp;'台帳_空欄'!K20&amp;"／部門責任者")</x:f>
      </x:c>
      <x:c r="H63" s="66" t="str">
        <x:f>IF(A63="","",'通知ルール'!F7)</x:f>
      </x:c>
      <x:c r="I63" s="66" t="str">
        <x:f>IF(A63="","",IF('台帳_空欄'!G20="対象外","対象外・別管理",IF('台帳_空欄'!G20&lt;&gt;"確定","保留・原本要確認",IF(NOT(AND('台帳_空欄'!$G$20="確定",'台帳_空欄'!$L$20="未判断")),"条件外・通知停止",IF(E63="","基準日要確認",IF(E63&lt;'使い方'!$B$3,"過去予定・未完了を点検",IF(E63='使い方'!$B$3,"本日対象","予定")))))))</x:f>
      </x:c>
      <x:c r="J63" s="66" t="str">
        <x:f>IF(A63="","",'台帳_空欄'!U20)</x:f>
      </x:c>
    </x:row>
    <x:row r="64" ht="37" customHeight="1">
      <x:c r="A64" s="66" t="str">
        <x:f>IF('台帳_空欄'!A20="","",'台帳_空欄'!A20)</x:f>
      </x:c>
      <x:c r="B64" s="66" t="str">
        <x:f>IF(A64="","",'通知ルール'!A8)</x:f>
      </x:c>
      <x:c r="C64" s="70" t="str">
        <x:f>IF(OR(A64="",'台帳_空欄'!G20&lt;&gt;"確定",'台帳_空欄'!F20=""),"",'台帳_空欄'!F20)</x:f>
      </x:c>
      <x:c r="D64" s="66" t="str">
        <x:f>IF(A64="","",'通知ルール'!C8)</x:f>
      </x:c>
      <x:c r="E64" s="70" t="str">
        <x:f>IF(OR(A64="",C64=""),"",C64-D64)</x:f>
      </x:c>
      <x:c r="F64" s="66" t="str">
        <x:f>IF(A64="","",'通知ルール'!D8)</x:f>
      </x:c>
      <x:c r="G64" s="66" t="str">
        <x:f>IF(A64="","",'台帳_空欄'!J20&amp;"／"&amp;'台帳_空欄'!K20)</x:f>
      </x:c>
      <x:c r="H64" s="66" t="str">
        <x:f>IF(A64="","",'通知ルール'!F8)</x:f>
      </x:c>
      <x:c r="I64" s="66" t="str">
        <x:f>IF(A64="","",IF('台帳_空欄'!G20="対象外","対象外・別管理",IF('台帳_空欄'!G20&lt;&gt;"確定","保留・原本要確認",IF(NOT(AND('台帳_空欄'!$G$20="確定",'台帳_空欄'!$U$20&lt;&gt;"今回連絡完了")),"条件外・通知停止",IF(E64="","基準日要確認",IF(E64&lt;'使い方'!$B$3,"過去予定・未完了を点検",IF(E64='使い方'!$B$3,"本日対象","予定")))))))</x:f>
      </x:c>
      <x:c r="J64" s="66" t="str">
        <x:f>IF(A64="","",'台帳_空欄'!U20)</x:f>
      </x:c>
    </x:row>
    <x:row r="65" ht="37" customHeight="1">
      <x:c r="A65" s="66" t="str">
        <x:f>IF('台帳_空欄'!A20="","",'台帳_空欄'!A20)</x:f>
      </x:c>
      <x:c r="B65" s="66" t="str">
        <x:f>IF(A65="","",'通知ルール'!A9)</x:f>
      </x:c>
      <x:c r="C65" s="70" t="str">
        <x:f>IF(OR(A65="",'台帳_空欄'!G20&lt;&gt;"確定",'台帳_空欄'!F20=""),"",'台帳_空欄'!F20)</x:f>
      </x:c>
      <x:c r="D65" s="66" t="str">
        <x:f>IF(A65="","",'通知ルール'!C9)</x:f>
      </x:c>
      <x:c r="E65" s="70" t="str">
        <x:f>IF(OR(A65="",C65=""),"",C65-D65)</x:f>
      </x:c>
      <x:c r="F65" s="66" t="str">
        <x:f>IF(A65="","",'通知ルール'!D9)</x:f>
      </x:c>
      <x:c r="G65" s="66" t="str">
        <x:f>IF(A65="","",'台帳_空欄'!J20&amp;"／"&amp;'台帳_空欄'!K20&amp;"／部門責任者")</x:f>
      </x:c>
      <x:c r="H65" s="66" t="str">
        <x:f>IF(A65="","",'通知ルール'!F9)</x:f>
      </x:c>
      <x:c r="I65" s="66" t="str">
        <x:f>IF(A65="","",IF('台帳_空欄'!G20="対象外","対象外・別管理",IF('台帳_空欄'!G20&lt;&gt;"確定","保留・原本要確認",IF(NOT(AND('台帳_空欄'!$G$20="確定",'台帳_空欄'!$U$20&lt;&gt;"今回連絡完了")),"条件外・通知停止",IF(E65="","基準日要確認",IF(E65&lt;'使い方'!$B$3,"過去予定・未完了を点検",IF(E65='使い方'!$B$3,"本日対象","予定")))))))</x:f>
      </x:c>
      <x:c r="J65" s="66" t="str">
        <x:f>IF(A65="","",'台帳_空欄'!U20)</x:f>
      </x:c>
    </x:row>
    <x:row r="66" ht="37" customHeight="1">
      <x:c r="A66" s="66" t="str">
        <x:f>IF('台帳_空欄'!A21="","",'台帳_空欄'!A21)</x:f>
      </x:c>
      <x:c r="B66" s="66" t="str">
        <x:f>IF(A66="","",'通知ルール'!A6)</x:f>
      </x:c>
      <x:c r="C66" s="70" t="str">
        <x:f>IF(OR(A66="",'台帳_空欄'!G21&lt;&gt;"確定",'台帳_空欄'!I21=""),"",'台帳_空欄'!I21)</x:f>
      </x:c>
      <x:c r="D66" s="66" t="str">
        <x:f>IF(A66="","",'通知ルール'!C6)</x:f>
      </x:c>
      <x:c r="E66" s="70" t="str">
        <x:f>IF(OR(A66="",C66=""),"",C66-D66)</x:f>
      </x:c>
      <x:c r="F66" s="66" t="str">
        <x:f>IF(A66="","",'通知ルール'!D6)</x:f>
      </x:c>
      <x:c r="G66" s="66" t="str">
        <x:f>IF(A66="","",'台帳_空欄'!J21&amp;"／"&amp;'台帳_空欄'!K21)</x:f>
      </x:c>
      <x:c r="H66" s="66" t="str">
        <x:f>IF(A66="","",'通知ルール'!F6)</x:f>
      </x:c>
      <x:c r="I66" s="66" t="str">
        <x:f>IF(A66="","",IF('台帳_空欄'!G21="対象外","対象外・別管理",IF('台帳_空欄'!G21&lt;&gt;"確定","保留・原本要確認",IF(NOT(AND('台帳_空欄'!$G$21="確定",'台帳_空欄'!$L$21="未判断")),"条件外・通知停止",IF(E66="","基準日要確認",IF(E66&lt;'使い方'!$B$3,"過去予定・未完了を点検",IF(E66='使い方'!$B$3,"本日対象","予定")))))))</x:f>
      </x:c>
      <x:c r="J66" s="66" t="str">
        <x:f>IF(A66="","",'台帳_空欄'!U21)</x:f>
      </x:c>
    </x:row>
    <x:row r="67" ht="37" customHeight="1">
      <x:c r="A67" s="66" t="str">
        <x:f>IF('台帳_空欄'!A21="","",'台帳_空欄'!A21)</x:f>
      </x:c>
      <x:c r="B67" s="66" t="str">
        <x:f>IF(A67="","",'通知ルール'!A7)</x:f>
      </x:c>
      <x:c r="C67" s="70" t="str">
        <x:f>IF(OR(A67="",'台帳_空欄'!G21&lt;&gt;"確定",'台帳_空欄'!I21=""),"",'台帳_空欄'!I21)</x:f>
      </x:c>
      <x:c r="D67" s="66" t="str">
        <x:f>IF(A67="","",'通知ルール'!C7)</x:f>
      </x:c>
      <x:c r="E67" s="70" t="str">
        <x:f>IF(OR(A67="",C67=""),"",C67-D67)</x:f>
      </x:c>
      <x:c r="F67" s="66" t="str">
        <x:f>IF(A67="","",'通知ルール'!D7)</x:f>
      </x:c>
      <x:c r="G67" s="66" t="str">
        <x:f>IF(A67="","",'台帳_空欄'!J21&amp;"／"&amp;'台帳_空欄'!K21&amp;"／部門責任者")</x:f>
      </x:c>
      <x:c r="H67" s="66" t="str">
        <x:f>IF(A67="","",'通知ルール'!F7)</x:f>
      </x:c>
      <x:c r="I67" s="66" t="str">
        <x:f>IF(A67="","",IF('台帳_空欄'!G21="対象外","対象外・別管理",IF('台帳_空欄'!G21&lt;&gt;"確定","保留・原本要確認",IF(NOT(AND('台帳_空欄'!$G$21="確定",'台帳_空欄'!$L$21="未判断")),"条件外・通知停止",IF(E67="","基準日要確認",IF(E67&lt;'使い方'!$B$3,"過去予定・未完了を点検",IF(E67='使い方'!$B$3,"本日対象","予定")))))))</x:f>
      </x:c>
      <x:c r="J67" s="66" t="str">
        <x:f>IF(A67="","",'台帳_空欄'!U21)</x:f>
      </x:c>
    </x:row>
    <x:row r="68" ht="37" customHeight="1">
      <x:c r="A68" s="66" t="str">
        <x:f>IF('台帳_空欄'!A21="","",'台帳_空欄'!A21)</x:f>
      </x:c>
      <x:c r="B68" s="66" t="str">
        <x:f>IF(A68="","",'通知ルール'!A8)</x:f>
      </x:c>
      <x:c r="C68" s="70" t="str">
        <x:f>IF(OR(A68="",'台帳_空欄'!G21&lt;&gt;"確定",'台帳_空欄'!F21=""),"",'台帳_空欄'!F21)</x:f>
      </x:c>
      <x:c r="D68" s="66" t="str">
        <x:f>IF(A68="","",'通知ルール'!C8)</x:f>
      </x:c>
      <x:c r="E68" s="70" t="str">
        <x:f>IF(OR(A68="",C68=""),"",C68-D68)</x:f>
      </x:c>
      <x:c r="F68" s="66" t="str">
        <x:f>IF(A68="","",'通知ルール'!D8)</x:f>
      </x:c>
      <x:c r="G68" s="66" t="str">
        <x:f>IF(A68="","",'台帳_空欄'!J21&amp;"／"&amp;'台帳_空欄'!K21)</x:f>
      </x:c>
      <x:c r="H68" s="66" t="str">
        <x:f>IF(A68="","",'通知ルール'!F8)</x:f>
      </x:c>
      <x:c r="I68" s="66" t="str">
        <x:f>IF(A68="","",IF('台帳_空欄'!G21="対象外","対象外・別管理",IF('台帳_空欄'!G21&lt;&gt;"確定","保留・原本要確認",IF(NOT(AND('台帳_空欄'!$G$21="確定",'台帳_空欄'!$U$21&lt;&gt;"今回連絡完了")),"条件外・通知停止",IF(E68="","基準日要確認",IF(E68&lt;'使い方'!$B$3,"過去予定・未完了を点検",IF(E68='使い方'!$B$3,"本日対象","予定")))))))</x:f>
      </x:c>
      <x:c r="J68" s="66" t="str">
        <x:f>IF(A68="","",'台帳_空欄'!U21)</x:f>
      </x:c>
    </x:row>
    <x:row r="69" ht="37" customHeight="1">
      <x:c r="A69" s="66" t="str">
        <x:f>IF('台帳_空欄'!A21="","",'台帳_空欄'!A21)</x:f>
      </x:c>
      <x:c r="B69" s="66" t="str">
        <x:f>IF(A69="","",'通知ルール'!A9)</x:f>
      </x:c>
      <x:c r="C69" s="70" t="str">
        <x:f>IF(OR(A69="",'台帳_空欄'!G21&lt;&gt;"確定",'台帳_空欄'!F21=""),"",'台帳_空欄'!F21)</x:f>
      </x:c>
      <x:c r="D69" s="66" t="str">
        <x:f>IF(A69="","",'通知ルール'!C9)</x:f>
      </x:c>
      <x:c r="E69" s="70" t="str">
        <x:f>IF(OR(A69="",C69=""),"",C69-D69)</x:f>
      </x:c>
      <x:c r="F69" s="66" t="str">
        <x:f>IF(A69="","",'通知ルール'!D9)</x:f>
      </x:c>
      <x:c r="G69" s="66" t="str">
        <x:f>IF(A69="","",'台帳_空欄'!J21&amp;"／"&amp;'台帳_空欄'!K21&amp;"／部門責任者")</x:f>
      </x:c>
      <x:c r="H69" s="66" t="str">
        <x:f>IF(A69="","",'通知ルール'!F9)</x:f>
      </x:c>
      <x:c r="I69" s="66" t="str">
        <x:f>IF(A69="","",IF('台帳_空欄'!G21="対象外","対象外・別管理",IF('台帳_空欄'!G21&lt;&gt;"確定","保留・原本要確認",IF(NOT(AND('台帳_空欄'!$G$21="確定",'台帳_空欄'!$U$21&lt;&gt;"今回連絡完了")),"条件外・通知停止",IF(E69="","基準日要確認",IF(E69&lt;'使い方'!$B$3,"過去予定・未完了を点検",IF(E69='使い方'!$B$3,"本日対象","予定")))))))</x:f>
      </x:c>
      <x:c r="J69" s="66" t="str">
        <x:f>IF(A69="","",'台帳_空欄'!U21)</x:f>
      </x:c>
    </x:row>
    <x:row r="70" ht="37" customHeight="1">
      <x:c r="A70" s="66" t="str">
        <x:f>IF('台帳_空欄'!A22="","",'台帳_空欄'!A22)</x:f>
      </x:c>
      <x:c r="B70" s="66" t="str">
        <x:f>IF(A70="","",'通知ルール'!A6)</x:f>
      </x:c>
      <x:c r="C70" s="70" t="str">
        <x:f>IF(OR(A70="",'台帳_空欄'!G22&lt;&gt;"確定",'台帳_空欄'!I22=""),"",'台帳_空欄'!I22)</x:f>
      </x:c>
      <x:c r="D70" s="66" t="str">
        <x:f>IF(A70="","",'通知ルール'!C6)</x:f>
      </x:c>
      <x:c r="E70" s="70" t="str">
        <x:f>IF(OR(A70="",C70=""),"",C70-D70)</x:f>
      </x:c>
      <x:c r="F70" s="66" t="str">
        <x:f>IF(A70="","",'通知ルール'!D6)</x:f>
      </x:c>
      <x:c r="G70" s="66" t="str">
        <x:f>IF(A70="","",'台帳_空欄'!J22&amp;"／"&amp;'台帳_空欄'!K22)</x:f>
      </x:c>
      <x:c r="H70" s="66" t="str">
        <x:f>IF(A70="","",'通知ルール'!F6)</x:f>
      </x:c>
      <x:c r="I70" s="66" t="str">
        <x:f>IF(A70="","",IF('台帳_空欄'!G22="対象外","対象外・別管理",IF('台帳_空欄'!G22&lt;&gt;"確定","保留・原本要確認",IF(NOT(AND('台帳_空欄'!$G$22="確定",'台帳_空欄'!$L$22="未判断")),"条件外・通知停止",IF(E70="","基準日要確認",IF(E70&lt;'使い方'!$B$3,"過去予定・未完了を点検",IF(E70='使い方'!$B$3,"本日対象","予定")))))))</x:f>
      </x:c>
      <x:c r="J70" s="66" t="str">
        <x:f>IF(A70="","",'台帳_空欄'!U22)</x:f>
      </x:c>
    </x:row>
    <x:row r="71" ht="37" customHeight="1">
      <x:c r="A71" s="66" t="str">
        <x:f>IF('台帳_空欄'!A22="","",'台帳_空欄'!A22)</x:f>
      </x:c>
      <x:c r="B71" s="66" t="str">
        <x:f>IF(A71="","",'通知ルール'!A7)</x:f>
      </x:c>
      <x:c r="C71" s="70" t="str">
        <x:f>IF(OR(A71="",'台帳_空欄'!G22&lt;&gt;"確定",'台帳_空欄'!I22=""),"",'台帳_空欄'!I22)</x:f>
      </x:c>
      <x:c r="D71" s="66" t="str">
        <x:f>IF(A71="","",'通知ルール'!C7)</x:f>
      </x:c>
      <x:c r="E71" s="70" t="str">
        <x:f>IF(OR(A71="",C71=""),"",C71-D71)</x:f>
      </x:c>
      <x:c r="F71" s="66" t="str">
        <x:f>IF(A71="","",'通知ルール'!D7)</x:f>
      </x:c>
      <x:c r="G71" s="66" t="str">
        <x:f>IF(A71="","",'台帳_空欄'!J22&amp;"／"&amp;'台帳_空欄'!K22&amp;"／部門責任者")</x:f>
      </x:c>
      <x:c r="H71" s="66" t="str">
        <x:f>IF(A71="","",'通知ルール'!F7)</x:f>
      </x:c>
      <x:c r="I71" s="66" t="str">
        <x:f>IF(A71="","",IF('台帳_空欄'!G22="対象外","対象外・別管理",IF('台帳_空欄'!G22&lt;&gt;"確定","保留・原本要確認",IF(NOT(AND('台帳_空欄'!$G$22="確定",'台帳_空欄'!$L$22="未判断")),"条件外・通知停止",IF(E71="","基準日要確認",IF(E71&lt;'使い方'!$B$3,"過去予定・未完了を点検",IF(E71='使い方'!$B$3,"本日対象","予定")))))))</x:f>
      </x:c>
      <x:c r="J71" s="66" t="str">
        <x:f>IF(A71="","",'台帳_空欄'!U22)</x:f>
      </x:c>
    </x:row>
    <x:row r="72" ht="37" customHeight="1">
      <x:c r="A72" s="66" t="str">
        <x:f>IF('台帳_空欄'!A22="","",'台帳_空欄'!A22)</x:f>
      </x:c>
      <x:c r="B72" s="66" t="str">
        <x:f>IF(A72="","",'通知ルール'!A8)</x:f>
      </x:c>
      <x:c r="C72" s="70" t="str">
        <x:f>IF(OR(A72="",'台帳_空欄'!G22&lt;&gt;"確定",'台帳_空欄'!F22=""),"",'台帳_空欄'!F22)</x:f>
      </x:c>
      <x:c r="D72" s="66" t="str">
        <x:f>IF(A72="","",'通知ルール'!C8)</x:f>
      </x:c>
      <x:c r="E72" s="70" t="str">
        <x:f>IF(OR(A72="",C72=""),"",C72-D72)</x:f>
      </x:c>
      <x:c r="F72" s="66" t="str">
        <x:f>IF(A72="","",'通知ルール'!D8)</x:f>
      </x:c>
      <x:c r="G72" s="66" t="str">
        <x:f>IF(A72="","",'台帳_空欄'!J22&amp;"／"&amp;'台帳_空欄'!K22)</x:f>
      </x:c>
      <x:c r="H72" s="66" t="str">
        <x:f>IF(A72="","",'通知ルール'!F8)</x:f>
      </x:c>
      <x:c r="I72" s="66" t="str">
        <x:f>IF(A72="","",IF('台帳_空欄'!G22="対象外","対象外・別管理",IF('台帳_空欄'!G22&lt;&gt;"確定","保留・原本要確認",IF(NOT(AND('台帳_空欄'!$G$22="確定",'台帳_空欄'!$U$22&lt;&gt;"今回連絡完了")),"条件外・通知停止",IF(E72="","基準日要確認",IF(E72&lt;'使い方'!$B$3,"過去予定・未完了を点検",IF(E72='使い方'!$B$3,"本日対象","予定")))))))</x:f>
      </x:c>
      <x:c r="J72" s="66" t="str">
        <x:f>IF(A72="","",'台帳_空欄'!U22)</x:f>
      </x:c>
    </x:row>
    <x:row r="73" ht="37" customHeight="1">
      <x:c r="A73" s="66" t="str">
        <x:f>IF('台帳_空欄'!A22="","",'台帳_空欄'!A22)</x:f>
      </x:c>
      <x:c r="B73" s="66" t="str">
        <x:f>IF(A73="","",'通知ルール'!A9)</x:f>
      </x:c>
      <x:c r="C73" s="70" t="str">
        <x:f>IF(OR(A73="",'台帳_空欄'!G22&lt;&gt;"確定",'台帳_空欄'!F22=""),"",'台帳_空欄'!F22)</x:f>
      </x:c>
      <x:c r="D73" s="66" t="str">
        <x:f>IF(A73="","",'通知ルール'!C9)</x:f>
      </x:c>
      <x:c r="E73" s="70" t="str">
        <x:f>IF(OR(A73="",C73=""),"",C73-D73)</x:f>
      </x:c>
      <x:c r="F73" s="66" t="str">
        <x:f>IF(A73="","",'通知ルール'!D9)</x:f>
      </x:c>
      <x:c r="G73" s="66" t="str">
        <x:f>IF(A73="","",'台帳_空欄'!J22&amp;"／"&amp;'台帳_空欄'!K22&amp;"／部門責任者")</x:f>
      </x:c>
      <x:c r="H73" s="66" t="str">
        <x:f>IF(A73="","",'通知ルール'!F9)</x:f>
      </x:c>
      <x:c r="I73" s="66" t="str">
        <x:f>IF(A73="","",IF('台帳_空欄'!G22="対象外","対象外・別管理",IF('台帳_空欄'!G22&lt;&gt;"確定","保留・原本要確認",IF(NOT(AND('台帳_空欄'!$G$22="確定",'台帳_空欄'!$U$22&lt;&gt;"今回連絡完了")),"条件外・通知停止",IF(E73="","基準日要確認",IF(E73&lt;'使い方'!$B$3,"過去予定・未完了を点検",IF(E73='使い方'!$B$3,"本日対象","予定")))))))</x:f>
      </x:c>
      <x:c r="J73" s="66" t="str">
        <x:f>IF(A73="","",'台帳_空欄'!U22)</x:f>
      </x:c>
    </x:row>
    <x:row r="74" ht="37" customHeight="1">
      <x:c r="A74" s="66" t="str">
        <x:f>IF('台帳_空欄'!A23="","",'台帳_空欄'!A23)</x:f>
      </x:c>
      <x:c r="B74" s="66" t="str">
        <x:f>IF(A74="","",'通知ルール'!A6)</x:f>
      </x:c>
      <x:c r="C74" s="70" t="str">
        <x:f>IF(OR(A74="",'台帳_空欄'!G23&lt;&gt;"確定",'台帳_空欄'!I23=""),"",'台帳_空欄'!I23)</x:f>
      </x:c>
      <x:c r="D74" s="66" t="str">
        <x:f>IF(A74="","",'通知ルール'!C6)</x:f>
      </x:c>
      <x:c r="E74" s="70" t="str">
        <x:f>IF(OR(A74="",C74=""),"",C74-D74)</x:f>
      </x:c>
      <x:c r="F74" s="66" t="str">
        <x:f>IF(A74="","",'通知ルール'!D6)</x:f>
      </x:c>
      <x:c r="G74" s="66" t="str">
        <x:f>IF(A74="","",'台帳_空欄'!J23&amp;"／"&amp;'台帳_空欄'!K23)</x:f>
      </x:c>
      <x:c r="H74" s="66" t="str">
        <x:f>IF(A74="","",'通知ルール'!F6)</x:f>
      </x:c>
      <x:c r="I74" s="66" t="str">
        <x:f>IF(A74="","",IF('台帳_空欄'!G23="対象外","対象外・別管理",IF('台帳_空欄'!G23&lt;&gt;"確定","保留・原本要確認",IF(NOT(AND('台帳_空欄'!$G$23="確定",'台帳_空欄'!$L$23="未判断")),"条件外・通知停止",IF(E74="","基準日要確認",IF(E74&lt;'使い方'!$B$3,"過去予定・未完了を点検",IF(E74='使い方'!$B$3,"本日対象","予定")))))))</x:f>
      </x:c>
      <x:c r="J74" s="66" t="str">
        <x:f>IF(A74="","",'台帳_空欄'!U23)</x:f>
      </x:c>
    </x:row>
    <x:row r="75" ht="37" customHeight="1">
      <x:c r="A75" s="66" t="str">
        <x:f>IF('台帳_空欄'!A23="","",'台帳_空欄'!A23)</x:f>
      </x:c>
      <x:c r="B75" s="66" t="str">
        <x:f>IF(A75="","",'通知ルール'!A7)</x:f>
      </x:c>
      <x:c r="C75" s="70" t="str">
        <x:f>IF(OR(A75="",'台帳_空欄'!G23&lt;&gt;"確定",'台帳_空欄'!I23=""),"",'台帳_空欄'!I23)</x:f>
      </x:c>
      <x:c r="D75" s="66" t="str">
        <x:f>IF(A75="","",'通知ルール'!C7)</x:f>
      </x:c>
      <x:c r="E75" s="70" t="str">
        <x:f>IF(OR(A75="",C75=""),"",C75-D75)</x:f>
      </x:c>
      <x:c r="F75" s="66" t="str">
        <x:f>IF(A75="","",'通知ルール'!D7)</x:f>
      </x:c>
      <x:c r="G75" s="66" t="str">
        <x:f>IF(A75="","",'台帳_空欄'!J23&amp;"／"&amp;'台帳_空欄'!K23&amp;"／部門責任者")</x:f>
      </x:c>
      <x:c r="H75" s="66" t="str">
        <x:f>IF(A75="","",'通知ルール'!F7)</x:f>
      </x:c>
      <x:c r="I75" s="66" t="str">
        <x:f>IF(A75="","",IF('台帳_空欄'!G23="対象外","対象外・別管理",IF('台帳_空欄'!G23&lt;&gt;"確定","保留・原本要確認",IF(NOT(AND('台帳_空欄'!$G$23="確定",'台帳_空欄'!$L$23="未判断")),"条件外・通知停止",IF(E75="","基準日要確認",IF(E75&lt;'使い方'!$B$3,"過去予定・未完了を点検",IF(E75='使い方'!$B$3,"本日対象","予定")))))))</x:f>
      </x:c>
      <x:c r="J75" s="66" t="str">
        <x:f>IF(A75="","",'台帳_空欄'!U23)</x:f>
      </x:c>
    </x:row>
    <x:row r="76" ht="37" customHeight="1">
      <x:c r="A76" s="66" t="str">
        <x:f>IF('台帳_空欄'!A23="","",'台帳_空欄'!A23)</x:f>
      </x:c>
      <x:c r="B76" s="66" t="str">
        <x:f>IF(A76="","",'通知ルール'!A8)</x:f>
      </x:c>
      <x:c r="C76" s="70" t="str">
        <x:f>IF(OR(A76="",'台帳_空欄'!G23&lt;&gt;"確定",'台帳_空欄'!F23=""),"",'台帳_空欄'!F23)</x:f>
      </x:c>
      <x:c r="D76" s="66" t="str">
        <x:f>IF(A76="","",'通知ルール'!C8)</x:f>
      </x:c>
      <x:c r="E76" s="70" t="str">
        <x:f>IF(OR(A76="",C76=""),"",C76-D76)</x:f>
      </x:c>
      <x:c r="F76" s="66" t="str">
        <x:f>IF(A76="","",'通知ルール'!D8)</x:f>
      </x:c>
      <x:c r="G76" s="66" t="str">
        <x:f>IF(A76="","",'台帳_空欄'!J23&amp;"／"&amp;'台帳_空欄'!K23)</x:f>
      </x:c>
      <x:c r="H76" s="66" t="str">
        <x:f>IF(A76="","",'通知ルール'!F8)</x:f>
      </x:c>
      <x:c r="I76" s="66" t="str">
        <x:f>IF(A76="","",IF('台帳_空欄'!G23="対象外","対象外・別管理",IF('台帳_空欄'!G23&lt;&gt;"確定","保留・原本要確認",IF(NOT(AND('台帳_空欄'!$G$23="確定",'台帳_空欄'!$U$23&lt;&gt;"今回連絡完了")),"条件外・通知停止",IF(E76="","基準日要確認",IF(E76&lt;'使い方'!$B$3,"過去予定・未完了を点検",IF(E76='使い方'!$B$3,"本日対象","予定")))))))</x:f>
      </x:c>
      <x:c r="J76" s="66" t="str">
        <x:f>IF(A76="","",'台帳_空欄'!U23)</x:f>
      </x:c>
    </x:row>
    <x:row r="77" ht="37" customHeight="1">
      <x:c r="A77" s="66" t="str">
        <x:f>IF('台帳_空欄'!A23="","",'台帳_空欄'!A23)</x:f>
      </x:c>
      <x:c r="B77" s="66" t="str">
        <x:f>IF(A77="","",'通知ルール'!A9)</x:f>
      </x:c>
      <x:c r="C77" s="70" t="str">
        <x:f>IF(OR(A77="",'台帳_空欄'!G23&lt;&gt;"確定",'台帳_空欄'!F23=""),"",'台帳_空欄'!F23)</x:f>
      </x:c>
      <x:c r="D77" s="66" t="str">
        <x:f>IF(A77="","",'通知ルール'!C9)</x:f>
      </x:c>
      <x:c r="E77" s="70" t="str">
        <x:f>IF(OR(A77="",C77=""),"",C77-D77)</x:f>
      </x:c>
      <x:c r="F77" s="66" t="str">
        <x:f>IF(A77="","",'通知ルール'!D9)</x:f>
      </x:c>
      <x:c r="G77" s="66" t="str">
        <x:f>IF(A77="","",'台帳_空欄'!J23&amp;"／"&amp;'台帳_空欄'!K23&amp;"／部門責任者")</x:f>
      </x:c>
      <x:c r="H77" s="66" t="str">
        <x:f>IF(A77="","",'通知ルール'!F9)</x:f>
      </x:c>
      <x:c r="I77" s="66" t="str">
        <x:f>IF(A77="","",IF('台帳_空欄'!G23="対象外","対象外・別管理",IF('台帳_空欄'!G23&lt;&gt;"確定","保留・原本要確認",IF(NOT(AND('台帳_空欄'!$G$23="確定",'台帳_空欄'!$U$23&lt;&gt;"今回連絡完了")),"条件外・通知停止",IF(E77="","基準日要確認",IF(E77&lt;'使い方'!$B$3,"過去予定・未完了を点検",IF(E77='使い方'!$B$3,"本日対象","予定")))))))</x:f>
      </x:c>
      <x:c r="J77" s="66" t="str">
        <x:f>IF(A77="","",'台帳_空欄'!U23)</x:f>
      </x:c>
    </x:row>
    <x:row r="78" ht="37" customHeight="1">
      <x:c r="A78" s="66" t="str">
        <x:f>IF('台帳_空欄'!A24="","",'台帳_空欄'!A24)</x:f>
      </x:c>
      <x:c r="B78" s="66" t="str">
        <x:f>IF(A78="","",'通知ルール'!A6)</x:f>
      </x:c>
      <x:c r="C78" s="70" t="str">
        <x:f>IF(OR(A78="",'台帳_空欄'!G24&lt;&gt;"確定",'台帳_空欄'!I24=""),"",'台帳_空欄'!I24)</x:f>
      </x:c>
      <x:c r="D78" s="66" t="str">
        <x:f>IF(A78="","",'通知ルール'!C6)</x:f>
      </x:c>
      <x:c r="E78" s="70" t="str">
        <x:f>IF(OR(A78="",C78=""),"",C78-D78)</x:f>
      </x:c>
      <x:c r="F78" s="66" t="str">
        <x:f>IF(A78="","",'通知ルール'!D6)</x:f>
      </x:c>
      <x:c r="G78" s="66" t="str">
        <x:f>IF(A78="","",'台帳_空欄'!J24&amp;"／"&amp;'台帳_空欄'!K24)</x:f>
      </x:c>
      <x:c r="H78" s="66" t="str">
        <x:f>IF(A78="","",'通知ルール'!F6)</x:f>
      </x:c>
      <x:c r="I78" s="66" t="str">
        <x:f>IF(A78="","",IF('台帳_空欄'!G24="対象外","対象外・別管理",IF('台帳_空欄'!G24&lt;&gt;"確定","保留・原本要確認",IF(NOT(AND('台帳_空欄'!$G$24="確定",'台帳_空欄'!$L$24="未判断")),"条件外・通知停止",IF(E78="","基準日要確認",IF(E78&lt;'使い方'!$B$3,"過去予定・未完了を点検",IF(E78='使い方'!$B$3,"本日対象","予定")))))))</x:f>
      </x:c>
      <x:c r="J78" s="66" t="str">
        <x:f>IF(A78="","",'台帳_空欄'!U24)</x:f>
      </x:c>
    </x:row>
    <x:row r="79" ht="37" customHeight="1">
      <x:c r="A79" s="66" t="str">
        <x:f>IF('台帳_空欄'!A24="","",'台帳_空欄'!A24)</x:f>
      </x:c>
      <x:c r="B79" s="66" t="str">
        <x:f>IF(A79="","",'通知ルール'!A7)</x:f>
      </x:c>
      <x:c r="C79" s="70" t="str">
        <x:f>IF(OR(A79="",'台帳_空欄'!G24&lt;&gt;"確定",'台帳_空欄'!I24=""),"",'台帳_空欄'!I24)</x:f>
      </x:c>
      <x:c r="D79" s="66" t="str">
        <x:f>IF(A79="","",'通知ルール'!C7)</x:f>
      </x:c>
      <x:c r="E79" s="70" t="str">
        <x:f>IF(OR(A79="",C79=""),"",C79-D79)</x:f>
      </x:c>
      <x:c r="F79" s="66" t="str">
        <x:f>IF(A79="","",'通知ルール'!D7)</x:f>
      </x:c>
      <x:c r="G79" s="66" t="str">
        <x:f>IF(A79="","",'台帳_空欄'!J24&amp;"／"&amp;'台帳_空欄'!K24&amp;"／部門責任者")</x:f>
      </x:c>
      <x:c r="H79" s="66" t="str">
        <x:f>IF(A79="","",'通知ルール'!F7)</x:f>
      </x:c>
      <x:c r="I79" s="66" t="str">
        <x:f>IF(A79="","",IF('台帳_空欄'!G24="対象外","対象外・別管理",IF('台帳_空欄'!G24&lt;&gt;"確定","保留・原本要確認",IF(NOT(AND('台帳_空欄'!$G$24="確定",'台帳_空欄'!$L$24="未判断")),"条件外・通知停止",IF(E79="","基準日要確認",IF(E79&lt;'使い方'!$B$3,"過去予定・未完了を点検",IF(E79='使い方'!$B$3,"本日対象","予定")))))))</x:f>
      </x:c>
      <x:c r="J79" s="66" t="str">
        <x:f>IF(A79="","",'台帳_空欄'!U24)</x:f>
      </x:c>
    </x:row>
    <x:row r="80" ht="37" customHeight="1">
      <x:c r="A80" s="66" t="str">
        <x:f>IF('台帳_空欄'!A24="","",'台帳_空欄'!A24)</x:f>
      </x:c>
      <x:c r="B80" s="66" t="str">
        <x:f>IF(A80="","",'通知ルール'!A8)</x:f>
      </x:c>
      <x:c r="C80" s="70" t="str">
        <x:f>IF(OR(A80="",'台帳_空欄'!G24&lt;&gt;"確定",'台帳_空欄'!F24=""),"",'台帳_空欄'!F24)</x:f>
      </x:c>
      <x:c r="D80" s="66" t="str">
        <x:f>IF(A80="","",'通知ルール'!C8)</x:f>
      </x:c>
      <x:c r="E80" s="70" t="str">
        <x:f>IF(OR(A80="",C80=""),"",C80-D80)</x:f>
      </x:c>
      <x:c r="F80" s="66" t="str">
        <x:f>IF(A80="","",'通知ルール'!D8)</x:f>
      </x:c>
      <x:c r="G80" s="66" t="str">
        <x:f>IF(A80="","",'台帳_空欄'!J24&amp;"／"&amp;'台帳_空欄'!K24)</x:f>
      </x:c>
      <x:c r="H80" s="66" t="str">
        <x:f>IF(A80="","",'通知ルール'!F8)</x:f>
      </x:c>
      <x:c r="I80" s="66" t="str">
        <x:f>IF(A80="","",IF('台帳_空欄'!G24="対象外","対象外・別管理",IF('台帳_空欄'!G24&lt;&gt;"確定","保留・原本要確認",IF(NOT(AND('台帳_空欄'!$G$24="確定",'台帳_空欄'!$U$24&lt;&gt;"今回連絡完了")),"条件外・通知停止",IF(E80="","基準日要確認",IF(E80&lt;'使い方'!$B$3,"過去予定・未完了を点検",IF(E80='使い方'!$B$3,"本日対象","予定")))))))</x:f>
      </x:c>
      <x:c r="J80" s="66" t="str">
        <x:f>IF(A80="","",'台帳_空欄'!U24)</x:f>
      </x:c>
    </x:row>
    <x:row r="81" ht="37" customHeight="1">
      <x:c r="A81" s="66" t="str">
        <x:f>IF('台帳_空欄'!A24="","",'台帳_空欄'!A24)</x:f>
      </x:c>
      <x:c r="B81" s="66" t="str">
        <x:f>IF(A81="","",'通知ルール'!A9)</x:f>
      </x:c>
      <x:c r="C81" s="70" t="str">
        <x:f>IF(OR(A81="",'台帳_空欄'!G24&lt;&gt;"確定",'台帳_空欄'!F24=""),"",'台帳_空欄'!F24)</x:f>
      </x:c>
      <x:c r="D81" s="66" t="str">
        <x:f>IF(A81="","",'通知ルール'!C9)</x:f>
      </x:c>
      <x:c r="E81" s="70" t="str">
        <x:f>IF(OR(A81="",C81=""),"",C81-D81)</x:f>
      </x:c>
      <x:c r="F81" s="66" t="str">
        <x:f>IF(A81="","",'通知ルール'!D9)</x:f>
      </x:c>
      <x:c r="G81" s="66" t="str">
        <x:f>IF(A81="","",'台帳_空欄'!J24&amp;"／"&amp;'台帳_空欄'!K24&amp;"／部門責任者")</x:f>
      </x:c>
      <x:c r="H81" s="66" t="str">
        <x:f>IF(A81="","",'通知ルール'!F9)</x:f>
      </x:c>
      <x:c r="I81" s="66" t="str">
        <x:f>IF(A81="","",IF('台帳_空欄'!G24="対象外","対象外・別管理",IF('台帳_空欄'!G24&lt;&gt;"確定","保留・原本要確認",IF(NOT(AND('台帳_空欄'!$G$24="確定",'台帳_空欄'!$U$24&lt;&gt;"今回連絡完了")),"条件外・通知停止",IF(E81="","基準日要確認",IF(E81&lt;'使い方'!$B$3,"過去予定・未完了を点検",IF(E81='使い方'!$B$3,"本日対象","予定")))))))</x:f>
      </x:c>
      <x:c r="J81" s="66" t="str">
        <x:f>IF(A81="","",'台帳_空欄'!U24)</x:f>
      </x:c>
    </x:row>
    <x:row r="82" ht="37" customHeight="1">
      <x:c r="A82" s="66" t="str">
        <x:f>IF('台帳_空欄'!A25="","",'台帳_空欄'!A25)</x:f>
      </x:c>
      <x:c r="B82" s="66" t="str">
        <x:f>IF(A82="","",'通知ルール'!A6)</x:f>
      </x:c>
      <x:c r="C82" s="70" t="str">
        <x:f>IF(OR(A82="",'台帳_空欄'!G25&lt;&gt;"確定",'台帳_空欄'!I25=""),"",'台帳_空欄'!I25)</x:f>
      </x:c>
      <x:c r="D82" s="66" t="str">
        <x:f>IF(A82="","",'通知ルール'!C6)</x:f>
      </x:c>
      <x:c r="E82" s="70" t="str">
        <x:f>IF(OR(A82="",C82=""),"",C82-D82)</x:f>
      </x:c>
      <x:c r="F82" s="66" t="str">
        <x:f>IF(A82="","",'通知ルール'!D6)</x:f>
      </x:c>
      <x:c r="G82" s="66" t="str">
        <x:f>IF(A82="","",'台帳_空欄'!J25&amp;"／"&amp;'台帳_空欄'!K25)</x:f>
      </x:c>
      <x:c r="H82" s="66" t="str">
        <x:f>IF(A82="","",'通知ルール'!F6)</x:f>
      </x:c>
      <x:c r="I82" s="66" t="str">
        <x:f>IF(A82="","",IF('台帳_空欄'!G25="対象外","対象外・別管理",IF('台帳_空欄'!G25&lt;&gt;"確定","保留・原本要確認",IF(NOT(AND('台帳_空欄'!$G$25="確定",'台帳_空欄'!$L$25="未判断")),"条件外・通知停止",IF(E82="","基準日要確認",IF(E82&lt;'使い方'!$B$3,"過去予定・未完了を点検",IF(E82='使い方'!$B$3,"本日対象","予定")))))))</x:f>
      </x:c>
      <x:c r="J82" s="66" t="str">
        <x:f>IF(A82="","",'台帳_空欄'!U25)</x:f>
      </x:c>
    </x:row>
    <x:row r="83" ht="37" customHeight="1">
      <x:c r="A83" s="66" t="str">
        <x:f>IF('台帳_空欄'!A25="","",'台帳_空欄'!A25)</x:f>
      </x:c>
      <x:c r="B83" s="66" t="str">
        <x:f>IF(A83="","",'通知ルール'!A7)</x:f>
      </x:c>
      <x:c r="C83" s="70" t="str">
        <x:f>IF(OR(A83="",'台帳_空欄'!G25&lt;&gt;"確定",'台帳_空欄'!I25=""),"",'台帳_空欄'!I25)</x:f>
      </x:c>
      <x:c r="D83" s="66" t="str">
        <x:f>IF(A83="","",'通知ルール'!C7)</x:f>
      </x:c>
      <x:c r="E83" s="70" t="str">
        <x:f>IF(OR(A83="",C83=""),"",C83-D83)</x:f>
      </x:c>
      <x:c r="F83" s="66" t="str">
        <x:f>IF(A83="","",'通知ルール'!D7)</x:f>
      </x:c>
      <x:c r="G83" s="66" t="str">
        <x:f>IF(A83="","",'台帳_空欄'!J25&amp;"／"&amp;'台帳_空欄'!K25&amp;"／部門責任者")</x:f>
      </x:c>
      <x:c r="H83" s="66" t="str">
        <x:f>IF(A83="","",'通知ルール'!F7)</x:f>
      </x:c>
      <x:c r="I83" s="66" t="str">
        <x:f>IF(A83="","",IF('台帳_空欄'!G25="対象外","対象外・別管理",IF('台帳_空欄'!G25&lt;&gt;"確定","保留・原本要確認",IF(NOT(AND('台帳_空欄'!$G$25="確定",'台帳_空欄'!$L$25="未判断")),"条件外・通知停止",IF(E83="","基準日要確認",IF(E83&lt;'使い方'!$B$3,"過去予定・未完了を点検",IF(E83='使い方'!$B$3,"本日対象","予定")))))))</x:f>
      </x:c>
      <x:c r="J83" s="66" t="str">
        <x:f>IF(A83="","",'台帳_空欄'!U25)</x:f>
      </x:c>
    </x:row>
    <x:row r="84" ht="37" customHeight="1">
      <x:c r="A84" s="66" t="str">
        <x:f>IF('台帳_空欄'!A25="","",'台帳_空欄'!A25)</x:f>
      </x:c>
      <x:c r="B84" s="66" t="str">
        <x:f>IF(A84="","",'通知ルール'!A8)</x:f>
      </x:c>
      <x:c r="C84" s="70" t="str">
        <x:f>IF(OR(A84="",'台帳_空欄'!G25&lt;&gt;"確定",'台帳_空欄'!F25=""),"",'台帳_空欄'!F25)</x:f>
      </x:c>
      <x:c r="D84" s="66" t="str">
        <x:f>IF(A84="","",'通知ルール'!C8)</x:f>
      </x:c>
      <x:c r="E84" s="70" t="str">
        <x:f>IF(OR(A84="",C84=""),"",C84-D84)</x:f>
      </x:c>
      <x:c r="F84" s="66" t="str">
        <x:f>IF(A84="","",'通知ルール'!D8)</x:f>
      </x:c>
      <x:c r="G84" s="66" t="str">
        <x:f>IF(A84="","",'台帳_空欄'!J25&amp;"／"&amp;'台帳_空欄'!K25)</x:f>
      </x:c>
      <x:c r="H84" s="66" t="str">
        <x:f>IF(A84="","",'通知ルール'!F8)</x:f>
      </x:c>
      <x:c r="I84" s="66" t="str">
        <x:f>IF(A84="","",IF('台帳_空欄'!G25="対象外","対象外・別管理",IF('台帳_空欄'!G25&lt;&gt;"確定","保留・原本要確認",IF(NOT(AND('台帳_空欄'!$G$25="確定",'台帳_空欄'!$U$25&lt;&gt;"今回連絡完了")),"条件外・通知停止",IF(E84="","基準日要確認",IF(E84&lt;'使い方'!$B$3,"過去予定・未完了を点検",IF(E84='使い方'!$B$3,"本日対象","予定")))))))</x:f>
      </x:c>
      <x:c r="J84" s="66" t="str">
        <x:f>IF(A84="","",'台帳_空欄'!U25)</x:f>
      </x:c>
    </x:row>
    <x:row r="85" ht="37" customHeight="1">
      <x:c r="A85" s="66" t="str">
        <x:f>IF('台帳_空欄'!A25="","",'台帳_空欄'!A25)</x:f>
      </x:c>
      <x:c r="B85" s="66" t="str">
        <x:f>IF(A85="","",'通知ルール'!A9)</x:f>
      </x:c>
      <x:c r="C85" s="70" t="str">
        <x:f>IF(OR(A85="",'台帳_空欄'!G25&lt;&gt;"確定",'台帳_空欄'!F25=""),"",'台帳_空欄'!F25)</x:f>
      </x:c>
      <x:c r="D85" s="66" t="str">
        <x:f>IF(A85="","",'通知ルール'!C9)</x:f>
      </x:c>
      <x:c r="E85" s="70" t="str">
        <x:f>IF(OR(A85="",C85=""),"",C85-D85)</x:f>
      </x:c>
      <x:c r="F85" s="66" t="str">
        <x:f>IF(A85="","",'通知ルール'!D9)</x:f>
      </x:c>
      <x:c r="G85" s="66" t="str">
        <x:f>IF(A85="","",'台帳_空欄'!J25&amp;"／"&amp;'台帳_空欄'!K25&amp;"／部門責任者")</x:f>
      </x:c>
      <x:c r="H85" s="66" t="str">
        <x:f>IF(A85="","",'通知ルール'!F9)</x:f>
      </x:c>
      <x:c r="I85" s="66" t="str">
        <x:f>IF(A85="","",IF('台帳_空欄'!G25="対象外","対象外・別管理",IF('台帳_空欄'!G25&lt;&gt;"確定","保留・原本要確認",IF(NOT(AND('台帳_空欄'!$G$25="確定",'台帳_空欄'!$U$25&lt;&gt;"今回連絡完了")),"条件外・通知停止",IF(E85="","基準日要確認",IF(E85&lt;'使い方'!$B$3,"過去予定・未完了を点検",IF(E85='使い方'!$B$3,"本日対象","予定")))))))</x:f>
      </x:c>
      <x:c r="J85" s="66" t="str">
        <x:f>IF(A85="","",'台帳_空欄'!U25)</x:f>
      </x:c>
    </x:row>
    <x:row r="86" ht="37" customHeight="1">
      <x:c r="A86" s="66" t="str">
        <x:f>IF('台帳_空欄'!A26="","",'台帳_空欄'!A26)</x:f>
      </x:c>
      <x:c r="B86" s="66" t="str">
        <x:f>IF(A86="","",'通知ルール'!A6)</x:f>
      </x:c>
      <x:c r="C86" s="70" t="str">
        <x:f>IF(OR(A86="",'台帳_空欄'!G26&lt;&gt;"確定",'台帳_空欄'!I26=""),"",'台帳_空欄'!I26)</x:f>
      </x:c>
      <x:c r="D86" s="66" t="str">
        <x:f>IF(A86="","",'通知ルール'!C6)</x:f>
      </x:c>
      <x:c r="E86" s="70" t="str">
        <x:f>IF(OR(A86="",C86=""),"",C86-D86)</x:f>
      </x:c>
      <x:c r="F86" s="66" t="str">
        <x:f>IF(A86="","",'通知ルール'!D6)</x:f>
      </x:c>
      <x:c r="G86" s="66" t="str">
        <x:f>IF(A86="","",'台帳_空欄'!J26&amp;"／"&amp;'台帳_空欄'!K26)</x:f>
      </x:c>
      <x:c r="H86" s="66" t="str">
        <x:f>IF(A86="","",'通知ルール'!F6)</x:f>
      </x:c>
      <x:c r="I86" s="66" t="str">
        <x:f>IF(A86="","",IF('台帳_空欄'!G26="対象外","対象外・別管理",IF('台帳_空欄'!G26&lt;&gt;"確定","保留・原本要確認",IF(NOT(AND('台帳_空欄'!$G$26="確定",'台帳_空欄'!$L$26="未判断")),"条件外・通知停止",IF(E86="","基準日要確認",IF(E86&lt;'使い方'!$B$3,"過去予定・未完了を点検",IF(E86='使い方'!$B$3,"本日対象","予定")))))))</x:f>
      </x:c>
      <x:c r="J86" s="66" t="str">
        <x:f>IF(A86="","",'台帳_空欄'!U26)</x:f>
      </x:c>
    </x:row>
    <x:row r="87" ht="37" customHeight="1">
      <x:c r="A87" s="66" t="str">
        <x:f>IF('台帳_空欄'!A26="","",'台帳_空欄'!A26)</x:f>
      </x:c>
      <x:c r="B87" s="66" t="str">
        <x:f>IF(A87="","",'通知ルール'!A7)</x:f>
      </x:c>
      <x:c r="C87" s="70" t="str">
        <x:f>IF(OR(A87="",'台帳_空欄'!G26&lt;&gt;"確定",'台帳_空欄'!I26=""),"",'台帳_空欄'!I26)</x:f>
      </x:c>
      <x:c r="D87" s="66" t="str">
        <x:f>IF(A87="","",'通知ルール'!C7)</x:f>
      </x:c>
      <x:c r="E87" s="70" t="str">
        <x:f>IF(OR(A87="",C87=""),"",C87-D87)</x:f>
      </x:c>
      <x:c r="F87" s="66" t="str">
        <x:f>IF(A87="","",'通知ルール'!D7)</x:f>
      </x:c>
      <x:c r="G87" s="66" t="str">
        <x:f>IF(A87="","",'台帳_空欄'!J26&amp;"／"&amp;'台帳_空欄'!K26&amp;"／部門責任者")</x:f>
      </x:c>
      <x:c r="H87" s="66" t="str">
        <x:f>IF(A87="","",'通知ルール'!F7)</x:f>
      </x:c>
      <x:c r="I87" s="66" t="str">
        <x:f>IF(A87="","",IF('台帳_空欄'!G26="対象外","対象外・別管理",IF('台帳_空欄'!G26&lt;&gt;"確定","保留・原本要確認",IF(NOT(AND('台帳_空欄'!$G$26="確定",'台帳_空欄'!$L$26="未判断")),"条件外・通知停止",IF(E87="","基準日要確認",IF(E87&lt;'使い方'!$B$3,"過去予定・未完了を点検",IF(E87='使い方'!$B$3,"本日対象","予定")))))))</x:f>
      </x:c>
      <x:c r="J87" s="66" t="str">
        <x:f>IF(A87="","",'台帳_空欄'!U26)</x:f>
      </x:c>
    </x:row>
    <x:row r="88" ht="37" customHeight="1">
      <x:c r="A88" s="66" t="str">
        <x:f>IF('台帳_空欄'!A26="","",'台帳_空欄'!A26)</x:f>
      </x:c>
      <x:c r="B88" s="66" t="str">
        <x:f>IF(A88="","",'通知ルール'!A8)</x:f>
      </x:c>
      <x:c r="C88" s="70" t="str">
        <x:f>IF(OR(A88="",'台帳_空欄'!G26&lt;&gt;"確定",'台帳_空欄'!F26=""),"",'台帳_空欄'!F26)</x:f>
      </x:c>
      <x:c r="D88" s="66" t="str">
        <x:f>IF(A88="","",'通知ルール'!C8)</x:f>
      </x:c>
      <x:c r="E88" s="70" t="str">
        <x:f>IF(OR(A88="",C88=""),"",C88-D88)</x:f>
      </x:c>
      <x:c r="F88" s="66" t="str">
        <x:f>IF(A88="","",'通知ルール'!D8)</x:f>
      </x:c>
      <x:c r="G88" s="66" t="str">
        <x:f>IF(A88="","",'台帳_空欄'!J26&amp;"／"&amp;'台帳_空欄'!K26)</x:f>
      </x:c>
      <x:c r="H88" s="66" t="str">
        <x:f>IF(A88="","",'通知ルール'!F8)</x:f>
      </x:c>
      <x:c r="I88" s="66" t="str">
        <x:f>IF(A88="","",IF('台帳_空欄'!G26="対象外","対象外・別管理",IF('台帳_空欄'!G26&lt;&gt;"確定","保留・原本要確認",IF(NOT(AND('台帳_空欄'!$G$26="確定",'台帳_空欄'!$U$26&lt;&gt;"今回連絡完了")),"条件外・通知停止",IF(E88="","基準日要確認",IF(E88&lt;'使い方'!$B$3,"過去予定・未完了を点検",IF(E88='使い方'!$B$3,"本日対象","予定")))))))</x:f>
      </x:c>
      <x:c r="J88" s="66" t="str">
        <x:f>IF(A88="","",'台帳_空欄'!U26)</x:f>
      </x:c>
    </x:row>
    <x:row r="89" ht="37" customHeight="1">
      <x:c r="A89" s="66" t="str">
        <x:f>IF('台帳_空欄'!A26="","",'台帳_空欄'!A26)</x:f>
      </x:c>
      <x:c r="B89" s="66" t="str">
        <x:f>IF(A89="","",'通知ルール'!A9)</x:f>
      </x:c>
      <x:c r="C89" s="70" t="str">
        <x:f>IF(OR(A89="",'台帳_空欄'!G26&lt;&gt;"確定",'台帳_空欄'!F26=""),"",'台帳_空欄'!F26)</x:f>
      </x:c>
      <x:c r="D89" s="66" t="str">
        <x:f>IF(A89="","",'通知ルール'!C9)</x:f>
      </x:c>
      <x:c r="E89" s="70" t="str">
        <x:f>IF(OR(A89="",C89=""),"",C89-D89)</x:f>
      </x:c>
      <x:c r="F89" s="66" t="str">
        <x:f>IF(A89="","",'通知ルール'!D9)</x:f>
      </x:c>
      <x:c r="G89" s="66" t="str">
        <x:f>IF(A89="","",'台帳_空欄'!J26&amp;"／"&amp;'台帳_空欄'!K26&amp;"／部門責任者")</x:f>
      </x:c>
      <x:c r="H89" s="66" t="str">
        <x:f>IF(A89="","",'通知ルール'!F9)</x:f>
      </x:c>
      <x:c r="I89" s="66" t="str">
        <x:f>IF(A89="","",IF('台帳_空欄'!G26="対象外","対象外・別管理",IF('台帳_空欄'!G26&lt;&gt;"確定","保留・原本要確認",IF(NOT(AND('台帳_空欄'!$G$26="確定",'台帳_空欄'!$U$26&lt;&gt;"今回連絡完了")),"条件外・通知停止",IF(E89="","基準日要確認",IF(E89&lt;'使い方'!$B$3,"過去予定・未完了を点検",IF(E89='使い方'!$B$3,"本日対象","予定")))))))</x:f>
      </x:c>
      <x:c r="J89" s="66" t="str">
        <x:f>IF(A89="","",'台帳_空欄'!U26)</x:f>
      </x:c>
    </x:row>
    <x:row r="90" ht="37" customHeight="1">
      <x:c r="A90" s="66" t="str">
        <x:f>IF('台帳_空欄'!A27="","",'台帳_空欄'!A27)</x:f>
      </x:c>
      <x:c r="B90" s="66" t="str">
        <x:f>IF(A90="","",'通知ルール'!A6)</x:f>
      </x:c>
      <x:c r="C90" s="70" t="str">
        <x:f>IF(OR(A90="",'台帳_空欄'!G27&lt;&gt;"確定",'台帳_空欄'!I27=""),"",'台帳_空欄'!I27)</x:f>
      </x:c>
      <x:c r="D90" s="66" t="str">
        <x:f>IF(A90="","",'通知ルール'!C6)</x:f>
      </x:c>
      <x:c r="E90" s="70" t="str">
        <x:f>IF(OR(A90="",C90=""),"",C90-D90)</x:f>
      </x:c>
      <x:c r="F90" s="66" t="str">
        <x:f>IF(A90="","",'通知ルール'!D6)</x:f>
      </x:c>
      <x:c r="G90" s="66" t="str">
        <x:f>IF(A90="","",'台帳_空欄'!J27&amp;"／"&amp;'台帳_空欄'!K27)</x:f>
      </x:c>
      <x:c r="H90" s="66" t="str">
        <x:f>IF(A90="","",'通知ルール'!F6)</x:f>
      </x:c>
      <x:c r="I90" s="66" t="str">
        <x:f>IF(A90="","",IF('台帳_空欄'!G27="対象外","対象外・別管理",IF('台帳_空欄'!G27&lt;&gt;"確定","保留・原本要確認",IF(NOT(AND('台帳_空欄'!$G$27="確定",'台帳_空欄'!$L$27="未判断")),"条件外・通知停止",IF(E90="","基準日要確認",IF(E90&lt;'使い方'!$B$3,"過去予定・未完了を点検",IF(E90='使い方'!$B$3,"本日対象","予定")))))))</x:f>
      </x:c>
      <x:c r="J90" s="66" t="str">
        <x:f>IF(A90="","",'台帳_空欄'!U27)</x:f>
      </x:c>
    </x:row>
    <x:row r="91" ht="37" customHeight="1">
      <x:c r="A91" s="66" t="str">
        <x:f>IF('台帳_空欄'!A27="","",'台帳_空欄'!A27)</x:f>
      </x:c>
      <x:c r="B91" s="66" t="str">
        <x:f>IF(A91="","",'通知ルール'!A7)</x:f>
      </x:c>
      <x:c r="C91" s="70" t="str">
        <x:f>IF(OR(A91="",'台帳_空欄'!G27&lt;&gt;"確定",'台帳_空欄'!I27=""),"",'台帳_空欄'!I27)</x:f>
      </x:c>
      <x:c r="D91" s="66" t="str">
        <x:f>IF(A91="","",'通知ルール'!C7)</x:f>
      </x:c>
      <x:c r="E91" s="70" t="str">
        <x:f>IF(OR(A91="",C91=""),"",C91-D91)</x:f>
      </x:c>
      <x:c r="F91" s="66" t="str">
        <x:f>IF(A91="","",'通知ルール'!D7)</x:f>
      </x:c>
      <x:c r="G91" s="66" t="str">
        <x:f>IF(A91="","",'台帳_空欄'!J27&amp;"／"&amp;'台帳_空欄'!K27&amp;"／部門責任者")</x:f>
      </x:c>
      <x:c r="H91" s="66" t="str">
        <x:f>IF(A91="","",'通知ルール'!F7)</x:f>
      </x:c>
      <x:c r="I91" s="66" t="str">
        <x:f>IF(A91="","",IF('台帳_空欄'!G27="対象外","対象外・別管理",IF('台帳_空欄'!G27&lt;&gt;"確定","保留・原本要確認",IF(NOT(AND('台帳_空欄'!$G$27="確定",'台帳_空欄'!$L$27="未判断")),"条件外・通知停止",IF(E91="","基準日要確認",IF(E91&lt;'使い方'!$B$3,"過去予定・未完了を点検",IF(E91='使い方'!$B$3,"本日対象","予定")))))))</x:f>
      </x:c>
      <x:c r="J91" s="66" t="str">
        <x:f>IF(A91="","",'台帳_空欄'!U27)</x:f>
      </x:c>
    </x:row>
    <x:row r="92" ht="37" customHeight="1">
      <x:c r="A92" s="66" t="str">
        <x:f>IF('台帳_空欄'!A27="","",'台帳_空欄'!A27)</x:f>
      </x:c>
      <x:c r="B92" s="66" t="str">
        <x:f>IF(A92="","",'通知ルール'!A8)</x:f>
      </x:c>
      <x:c r="C92" s="70" t="str">
        <x:f>IF(OR(A92="",'台帳_空欄'!G27&lt;&gt;"確定",'台帳_空欄'!F27=""),"",'台帳_空欄'!F27)</x:f>
      </x:c>
      <x:c r="D92" s="66" t="str">
        <x:f>IF(A92="","",'通知ルール'!C8)</x:f>
      </x:c>
      <x:c r="E92" s="70" t="str">
        <x:f>IF(OR(A92="",C92=""),"",C92-D92)</x:f>
      </x:c>
      <x:c r="F92" s="66" t="str">
        <x:f>IF(A92="","",'通知ルール'!D8)</x:f>
      </x:c>
      <x:c r="G92" s="66" t="str">
        <x:f>IF(A92="","",'台帳_空欄'!J27&amp;"／"&amp;'台帳_空欄'!K27)</x:f>
      </x:c>
      <x:c r="H92" s="66" t="str">
        <x:f>IF(A92="","",'通知ルール'!F8)</x:f>
      </x:c>
      <x:c r="I92" s="66" t="str">
        <x:f>IF(A92="","",IF('台帳_空欄'!G27="対象外","対象外・別管理",IF('台帳_空欄'!G27&lt;&gt;"確定","保留・原本要確認",IF(NOT(AND('台帳_空欄'!$G$27="確定",'台帳_空欄'!$U$27&lt;&gt;"今回連絡完了")),"条件外・通知停止",IF(E92="","基準日要確認",IF(E92&lt;'使い方'!$B$3,"過去予定・未完了を点検",IF(E92='使い方'!$B$3,"本日対象","予定")))))))</x:f>
      </x:c>
      <x:c r="J92" s="66" t="str">
        <x:f>IF(A92="","",'台帳_空欄'!U27)</x:f>
      </x:c>
    </x:row>
    <x:row r="93" ht="37" customHeight="1">
      <x:c r="A93" s="66" t="str">
        <x:f>IF('台帳_空欄'!A27="","",'台帳_空欄'!A27)</x:f>
      </x:c>
      <x:c r="B93" s="66" t="str">
        <x:f>IF(A93="","",'通知ルール'!A9)</x:f>
      </x:c>
      <x:c r="C93" s="70" t="str">
        <x:f>IF(OR(A93="",'台帳_空欄'!G27&lt;&gt;"確定",'台帳_空欄'!F27=""),"",'台帳_空欄'!F27)</x:f>
      </x:c>
      <x:c r="D93" s="66" t="str">
        <x:f>IF(A93="","",'通知ルール'!C9)</x:f>
      </x:c>
      <x:c r="E93" s="70" t="str">
        <x:f>IF(OR(A93="",C93=""),"",C93-D93)</x:f>
      </x:c>
      <x:c r="F93" s="66" t="str">
        <x:f>IF(A93="","",'通知ルール'!D9)</x:f>
      </x:c>
      <x:c r="G93" s="66" t="str">
        <x:f>IF(A93="","",'台帳_空欄'!J27&amp;"／"&amp;'台帳_空欄'!K27&amp;"／部門責任者")</x:f>
      </x:c>
      <x:c r="H93" s="66" t="str">
        <x:f>IF(A93="","",'通知ルール'!F9)</x:f>
      </x:c>
      <x:c r="I93" s="66" t="str">
        <x:f>IF(A93="","",IF('台帳_空欄'!G27="対象外","対象外・別管理",IF('台帳_空欄'!G27&lt;&gt;"確定","保留・原本要確認",IF(NOT(AND('台帳_空欄'!$G$27="確定",'台帳_空欄'!$U$27&lt;&gt;"今回連絡完了")),"条件外・通知停止",IF(E93="","基準日要確認",IF(E93&lt;'使い方'!$B$3,"過去予定・未完了を点検",IF(E93='使い方'!$B$3,"本日対象","予定")))))))</x:f>
      </x:c>
      <x:c r="J93" s="66" t="str">
        <x:f>IF(A93="","",'台帳_空欄'!U27)</x:f>
      </x:c>
    </x:row>
    <x:row r="94" ht="37" customHeight="1">
      <x:c r="A94" s="66" t="str">
        <x:f>IF('台帳_空欄'!A28="","",'台帳_空欄'!A28)</x:f>
      </x:c>
      <x:c r="B94" s="66" t="str">
        <x:f>IF(A94="","",'通知ルール'!A6)</x:f>
      </x:c>
      <x:c r="C94" s="70" t="str">
        <x:f>IF(OR(A94="",'台帳_空欄'!G28&lt;&gt;"確定",'台帳_空欄'!I28=""),"",'台帳_空欄'!I28)</x:f>
      </x:c>
      <x:c r="D94" s="66" t="str">
        <x:f>IF(A94="","",'通知ルール'!C6)</x:f>
      </x:c>
      <x:c r="E94" s="70" t="str">
        <x:f>IF(OR(A94="",C94=""),"",C94-D94)</x:f>
      </x:c>
      <x:c r="F94" s="66" t="str">
        <x:f>IF(A94="","",'通知ルール'!D6)</x:f>
      </x:c>
      <x:c r="G94" s="66" t="str">
        <x:f>IF(A94="","",'台帳_空欄'!J28&amp;"／"&amp;'台帳_空欄'!K28)</x:f>
      </x:c>
      <x:c r="H94" s="66" t="str">
        <x:f>IF(A94="","",'通知ルール'!F6)</x:f>
      </x:c>
      <x:c r="I94" s="66" t="str">
        <x:f>IF(A94="","",IF('台帳_空欄'!G28="対象外","対象外・別管理",IF('台帳_空欄'!G28&lt;&gt;"確定","保留・原本要確認",IF(NOT(AND('台帳_空欄'!$G$28="確定",'台帳_空欄'!$L$28="未判断")),"条件外・通知停止",IF(E94="","基準日要確認",IF(E94&lt;'使い方'!$B$3,"過去予定・未完了を点検",IF(E94='使い方'!$B$3,"本日対象","予定")))))))</x:f>
      </x:c>
      <x:c r="J94" s="66" t="str">
        <x:f>IF(A94="","",'台帳_空欄'!U28)</x:f>
      </x:c>
    </x:row>
    <x:row r="95" ht="37" customHeight="1">
      <x:c r="A95" s="66" t="str">
        <x:f>IF('台帳_空欄'!A28="","",'台帳_空欄'!A28)</x:f>
      </x:c>
      <x:c r="B95" s="66" t="str">
        <x:f>IF(A95="","",'通知ルール'!A7)</x:f>
      </x:c>
      <x:c r="C95" s="70" t="str">
        <x:f>IF(OR(A95="",'台帳_空欄'!G28&lt;&gt;"確定",'台帳_空欄'!I28=""),"",'台帳_空欄'!I28)</x:f>
      </x:c>
      <x:c r="D95" s="66" t="str">
        <x:f>IF(A95="","",'通知ルール'!C7)</x:f>
      </x:c>
      <x:c r="E95" s="70" t="str">
        <x:f>IF(OR(A95="",C95=""),"",C95-D95)</x:f>
      </x:c>
      <x:c r="F95" s="66" t="str">
        <x:f>IF(A95="","",'通知ルール'!D7)</x:f>
      </x:c>
      <x:c r="G95" s="66" t="str">
        <x:f>IF(A95="","",'台帳_空欄'!J28&amp;"／"&amp;'台帳_空欄'!K28&amp;"／部門責任者")</x:f>
      </x:c>
      <x:c r="H95" s="66" t="str">
        <x:f>IF(A95="","",'通知ルール'!F7)</x:f>
      </x:c>
      <x:c r="I95" s="66" t="str">
        <x:f>IF(A95="","",IF('台帳_空欄'!G28="対象外","対象外・別管理",IF('台帳_空欄'!G28&lt;&gt;"確定","保留・原本要確認",IF(NOT(AND('台帳_空欄'!$G$28="確定",'台帳_空欄'!$L$28="未判断")),"条件外・通知停止",IF(E95="","基準日要確認",IF(E95&lt;'使い方'!$B$3,"過去予定・未完了を点検",IF(E95='使い方'!$B$3,"本日対象","予定")))))))</x:f>
      </x:c>
      <x:c r="J95" s="66" t="str">
        <x:f>IF(A95="","",'台帳_空欄'!U28)</x:f>
      </x:c>
    </x:row>
    <x:row r="96" ht="37" customHeight="1">
      <x:c r="A96" s="66" t="str">
        <x:f>IF('台帳_空欄'!A28="","",'台帳_空欄'!A28)</x:f>
      </x:c>
      <x:c r="B96" s="66" t="str">
        <x:f>IF(A96="","",'通知ルール'!A8)</x:f>
      </x:c>
      <x:c r="C96" s="70" t="str">
        <x:f>IF(OR(A96="",'台帳_空欄'!G28&lt;&gt;"確定",'台帳_空欄'!F28=""),"",'台帳_空欄'!F28)</x:f>
      </x:c>
      <x:c r="D96" s="66" t="str">
        <x:f>IF(A96="","",'通知ルール'!C8)</x:f>
      </x:c>
      <x:c r="E96" s="70" t="str">
        <x:f>IF(OR(A96="",C96=""),"",C96-D96)</x:f>
      </x:c>
      <x:c r="F96" s="66" t="str">
        <x:f>IF(A96="","",'通知ルール'!D8)</x:f>
      </x:c>
      <x:c r="G96" s="66" t="str">
        <x:f>IF(A96="","",'台帳_空欄'!J28&amp;"／"&amp;'台帳_空欄'!K28)</x:f>
      </x:c>
      <x:c r="H96" s="66" t="str">
        <x:f>IF(A96="","",'通知ルール'!F8)</x:f>
      </x:c>
      <x:c r="I96" s="66" t="str">
        <x:f>IF(A96="","",IF('台帳_空欄'!G28="対象外","対象外・別管理",IF('台帳_空欄'!G28&lt;&gt;"確定","保留・原本要確認",IF(NOT(AND('台帳_空欄'!$G$28="確定",'台帳_空欄'!$U$28&lt;&gt;"今回連絡完了")),"条件外・通知停止",IF(E96="","基準日要確認",IF(E96&lt;'使い方'!$B$3,"過去予定・未完了を点検",IF(E96='使い方'!$B$3,"本日対象","予定")))))))</x:f>
      </x:c>
      <x:c r="J96" s="66" t="str">
        <x:f>IF(A96="","",'台帳_空欄'!U28)</x:f>
      </x:c>
    </x:row>
    <x:row r="97" ht="37" customHeight="1">
      <x:c r="A97" s="66" t="str">
        <x:f>IF('台帳_空欄'!A28="","",'台帳_空欄'!A28)</x:f>
      </x:c>
      <x:c r="B97" s="66" t="str">
        <x:f>IF(A97="","",'通知ルール'!A9)</x:f>
      </x:c>
      <x:c r="C97" s="70" t="str">
        <x:f>IF(OR(A97="",'台帳_空欄'!G28&lt;&gt;"確定",'台帳_空欄'!F28=""),"",'台帳_空欄'!F28)</x:f>
      </x:c>
      <x:c r="D97" s="66" t="str">
        <x:f>IF(A97="","",'通知ルール'!C9)</x:f>
      </x:c>
      <x:c r="E97" s="70" t="str">
        <x:f>IF(OR(A97="",C97=""),"",C97-D97)</x:f>
      </x:c>
      <x:c r="F97" s="66" t="str">
        <x:f>IF(A97="","",'通知ルール'!D9)</x:f>
      </x:c>
      <x:c r="G97" s="66" t="str">
        <x:f>IF(A97="","",'台帳_空欄'!J28&amp;"／"&amp;'台帳_空欄'!K28&amp;"／部門責任者")</x:f>
      </x:c>
      <x:c r="H97" s="66" t="str">
        <x:f>IF(A97="","",'通知ルール'!F9)</x:f>
      </x:c>
      <x:c r="I97" s="66" t="str">
        <x:f>IF(A97="","",IF('台帳_空欄'!G28="対象外","対象外・別管理",IF('台帳_空欄'!G28&lt;&gt;"確定","保留・原本要確認",IF(NOT(AND('台帳_空欄'!$G$28="確定",'台帳_空欄'!$U$28&lt;&gt;"今回連絡完了")),"条件外・通知停止",IF(E97="","基準日要確認",IF(E97&lt;'使い方'!$B$3,"過去予定・未完了を点検",IF(E97='使い方'!$B$3,"本日対象","予定")))))))</x:f>
      </x:c>
      <x:c r="J97" s="66" t="str">
        <x:f>IF(A97="","",'台帳_空欄'!U28)</x:f>
      </x:c>
    </x:row>
    <x:row r="98" ht="37" customHeight="1">
      <x:c r="A98" s="66" t="str">
        <x:f>IF('台帳_空欄'!A29="","",'台帳_空欄'!A29)</x:f>
      </x:c>
      <x:c r="B98" s="66" t="str">
        <x:f>IF(A98="","",'通知ルール'!A6)</x:f>
      </x:c>
      <x:c r="C98" s="70" t="str">
        <x:f>IF(OR(A98="",'台帳_空欄'!G29&lt;&gt;"確定",'台帳_空欄'!I29=""),"",'台帳_空欄'!I29)</x:f>
      </x:c>
      <x:c r="D98" s="66" t="str">
        <x:f>IF(A98="","",'通知ルール'!C6)</x:f>
      </x:c>
      <x:c r="E98" s="70" t="str">
        <x:f>IF(OR(A98="",C98=""),"",C98-D98)</x:f>
      </x:c>
      <x:c r="F98" s="66" t="str">
        <x:f>IF(A98="","",'通知ルール'!D6)</x:f>
      </x:c>
      <x:c r="G98" s="66" t="str">
        <x:f>IF(A98="","",'台帳_空欄'!J29&amp;"／"&amp;'台帳_空欄'!K29)</x:f>
      </x:c>
      <x:c r="H98" s="66" t="str">
        <x:f>IF(A98="","",'通知ルール'!F6)</x:f>
      </x:c>
      <x:c r="I98" s="66" t="str">
        <x:f>IF(A98="","",IF('台帳_空欄'!G29="対象外","対象外・別管理",IF('台帳_空欄'!G29&lt;&gt;"確定","保留・原本要確認",IF(NOT(AND('台帳_空欄'!$G$29="確定",'台帳_空欄'!$L$29="未判断")),"条件外・通知停止",IF(E98="","基準日要確認",IF(E98&lt;'使い方'!$B$3,"過去予定・未完了を点検",IF(E98='使い方'!$B$3,"本日対象","予定")))))))</x:f>
      </x:c>
      <x:c r="J98" s="66" t="str">
        <x:f>IF(A98="","",'台帳_空欄'!U29)</x:f>
      </x:c>
    </x:row>
    <x:row r="99" ht="37" customHeight="1">
      <x:c r="A99" s="66" t="str">
        <x:f>IF('台帳_空欄'!A29="","",'台帳_空欄'!A29)</x:f>
      </x:c>
      <x:c r="B99" s="66" t="str">
        <x:f>IF(A99="","",'通知ルール'!A7)</x:f>
      </x:c>
      <x:c r="C99" s="70" t="str">
        <x:f>IF(OR(A99="",'台帳_空欄'!G29&lt;&gt;"確定",'台帳_空欄'!I29=""),"",'台帳_空欄'!I29)</x:f>
      </x:c>
      <x:c r="D99" s="66" t="str">
        <x:f>IF(A99="","",'通知ルール'!C7)</x:f>
      </x:c>
      <x:c r="E99" s="70" t="str">
        <x:f>IF(OR(A99="",C99=""),"",C99-D99)</x:f>
      </x:c>
      <x:c r="F99" s="66" t="str">
        <x:f>IF(A99="","",'通知ルール'!D7)</x:f>
      </x:c>
      <x:c r="G99" s="66" t="str">
        <x:f>IF(A99="","",'台帳_空欄'!J29&amp;"／"&amp;'台帳_空欄'!K29&amp;"／部門責任者")</x:f>
      </x:c>
      <x:c r="H99" s="66" t="str">
        <x:f>IF(A99="","",'通知ルール'!F7)</x:f>
      </x:c>
      <x:c r="I99" s="66" t="str">
        <x:f>IF(A99="","",IF('台帳_空欄'!G29="対象外","対象外・別管理",IF('台帳_空欄'!G29&lt;&gt;"確定","保留・原本要確認",IF(NOT(AND('台帳_空欄'!$G$29="確定",'台帳_空欄'!$L$29="未判断")),"条件外・通知停止",IF(E99="","基準日要確認",IF(E99&lt;'使い方'!$B$3,"過去予定・未完了を点検",IF(E99='使い方'!$B$3,"本日対象","予定")))))))</x:f>
      </x:c>
      <x:c r="J99" s="66" t="str">
        <x:f>IF(A99="","",'台帳_空欄'!U29)</x:f>
      </x:c>
    </x:row>
    <x:row r="100" ht="37" customHeight="1">
      <x:c r="A100" s="66" t="str">
        <x:f>IF('台帳_空欄'!A29="","",'台帳_空欄'!A29)</x:f>
      </x:c>
      <x:c r="B100" s="66" t="str">
        <x:f>IF(A100="","",'通知ルール'!A8)</x:f>
      </x:c>
      <x:c r="C100" s="70" t="str">
        <x:f>IF(OR(A100="",'台帳_空欄'!G29&lt;&gt;"確定",'台帳_空欄'!F29=""),"",'台帳_空欄'!F29)</x:f>
      </x:c>
      <x:c r="D100" s="66" t="str">
        <x:f>IF(A100="","",'通知ルール'!C8)</x:f>
      </x:c>
      <x:c r="E100" s="70" t="str">
        <x:f>IF(OR(A100="",C100=""),"",C100-D100)</x:f>
      </x:c>
      <x:c r="F100" s="66" t="str">
        <x:f>IF(A100="","",'通知ルール'!D8)</x:f>
      </x:c>
      <x:c r="G100" s="66" t="str">
        <x:f>IF(A100="","",'台帳_空欄'!J29&amp;"／"&amp;'台帳_空欄'!K29)</x:f>
      </x:c>
      <x:c r="H100" s="66" t="str">
        <x:f>IF(A100="","",'通知ルール'!F8)</x:f>
      </x:c>
      <x:c r="I100" s="66" t="str">
        <x:f>IF(A100="","",IF('台帳_空欄'!G29="対象外","対象外・別管理",IF('台帳_空欄'!G29&lt;&gt;"確定","保留・原本要確認",IF(NOT(AND('台帳_空欄'!$G$29="確定",'台帳_空欄'!$U$29&lt;&gt;"今回連絡完了")),"条件外・通知停止",IF(E100="","基準日要確認",IF(E100&lt;'使い方'!$B$3,"過去予定・未完了を点検",IF(E100='使い方'!$B$3,"本日対象","予定")))))))</x:f>
      </x:c>
      <x:c r="J100" s="66" t="str">
        <x:f>IF(A100="","",'台帳_空欄'!U29)</x:f>
      </x:c>
    </x:row>
    <x:row r="101" ht="37" customHeight="1">
      <x:c r="A101" s="66" t="str">
        <x:f>IF('台帳_空欄'!A29="","",'台帳_空欄'!A29)</x:f>
      </x:c>
      <x:c r="B101" s="66" t="str">
        <x:f>IF(A101="","",'通知ルール'!A9)</x:f>
      </x:c>
      <x:c r="C101" s="70" t="str">
        <x:f>IF(OR(A101="",'台帳_空欄'!G29&lt;&gt;"確定",'台帳_空欄'!F29=""),"",'台帳_空欄'!F29)</x:f>
      </x:c>
      <x:c r="D101" s="66" t="str">
        <x:f>IF(A101="","",'通知ルール'!C9)</x:f>
      </x:c>
      <x:c r="E101" s="70" t="str">
        <x:f>IF(OR(A101="",C101=""),"",C101-D101)</x:f>
      </x:c>
      <x:c r="F101" s="66" t="str">
        <x:f>IF(A101="","",'通知ルール'!D9)</x:f>
      </x:c>
      <x:c r="G101" s="66" t="str">
        <x:f>IF(A101="","",'台帳_空欄'!J29&amp;"／"&amp;'台帳_空欄'!K29&amp;"／部門責任者")</x:f>
      </x:c>
      <x:c r="H101" s="66" t="str">
        <x:f>IF(A101="","",'通知ルール'!F9)</x:f>
      </x:c>
      <x:c r="I101" s="66" t="str">
        <x:f>IF(A101="","",IF('台帳_空欄'!G29="対象外","対象外・別管理",IF('台帳_空欄'!G29&lt;&gt;"確定","保留・原本要確認",IF(NOT(AND('台帳_空欄'!$G$29="確定",'台帳_空欄'!$U$29&lt;&gt;"今回連絡完了")),"条件外・通知停止",IF(E101="","基準日要確認",IF(E101&lt;'使い方'!$B$3,"過去予定・未完了を点検",IF(E101='使い方'!$B$3,"本日対象","予定")))))))</x:f>
      </x:c>
      <x:c r="J101" s="66" t="str">
        <x:f>IF(A101="","",'台帳_空欄'!U29)</x:f>
      </x:c>
    </x:row>
    <x:row r="102" ht="37" customHeight="1">
      <x:c r="A102" s="66" t="str">
        <x:f>IF('台帳_空欄'!A30="","",'台帳_空欄'!A30)</x:f>
      </x:c>
      <x:c r="B102" s="66" t="str">
        <x:f>IF(A102="","",'通知ルール'!A6)</x:f>
      </x:c>
      <x:c r="C102" s="70" t="str">
        <x:f>IF(OR(A102="",'台帳_空欄'!G30&lt;&gt;"確定",'台帳_空欄'!I30=""),"",'台帳_空欄'!I30)</x:f>
      </x:c>
      <x:c r="D102" s="66" t="str">
        <x:f>IF(A102="","",'通知ルール'!C6)</x:f>
      </x:c>
      <x:c r="E102" s="70" t="str">
        <x:f>IF(OR(A102="",C102=""),"",C102-D102)</x:f>
      </x:c>
      <x:c r="F102" s="66" t="str">
        <x:f>IF(A102="","",'通知ルール'!D6)</x:f>
      </x:c>
      <x:c r="G102" s="66" t="str">
        <x:f>IF(A102="","",'台帳_空欄'!J30&amp;"／"&amp;'台帳_空欄'!K30)</x:f>
      </x:c>
      <x:c r="H102" s="66" t="str">
        <x:f>IF(A102="","",'通知ルール'!F6)</x:f>
      </x:c>
      <x:c r="I102" s="66" t="str">
        <x:f>IF(A102="","",IF('台帳_空欄'!G30="対象外","対象外・別管理",IF('台帳_空欄'!G30&lt;&gt;"確定","保留・原本要確認",IF(NOT(AND('台帳_空欄'!$G$30="確定",'台帳_空欄'!$L$30="未判断")),"条件外・通知停止",IF(E102="","基準日要確認",IF(E102&lt;'使い方'!$B$3,"過去予定・未完了を点検",IF(E102='使い方'!$B$3,"本日対象","予定")))))))</x:f>
      </x:c>
      <x:c r="J102" s="66" t="str">
        <x:f>IF(A102="","",'台帳_空欄'!U30)</x:f>
      </x:c>
    </x:row>
    <x:row r="103" ht="37" customHeight="1">
      <x:c r="A103" s="66" t="str">
        <x:f>IF('台帳_空欄'!A30="","",'台帳_空欄'!A30)</x:f>
      </x:c>
      <x:c r="B103" s="66" t="str">
        <x:f>IF(A103="","",'通知ルール'!A7)</x:f>
      </x:c>
      <x:c r="C103" s="70" t="str">
        <x:f>IF(OR(A103="",'台帳_空欄'!G30&lt;&gt;"確定",'台帳_空欄'!I30=""),"",'台帳_空欄'!I30)</x:f>
      </x:c>
      <x:c r="D103" s="66" t="str">
        <x:f>IF(A103="","",'通知ルール'!C7)</x:f>
      </x:c>
      <x:c r="E103" s="70" t="str">
        <x:f>IF(OR(A103="",C103=""),"",C103-D103)</x:f>
      </x:c>
      <x:c r="F103" s="66" t="str">
        <x:f>IF(A103="","",'通知ルール'!D7)</x:f>
      </x:c>
      <x:c r="G103" s="66" t="str">
        <x:f>IF(A103="","",'台帳_空欄'!J30&amp;"／"&amp;'台帳_空欄'!K30&amp;"／部門責任者")</x:f>
      </x:c>
      <x:c r="H103" s="66" t="str">
        <x:f>IF(A103="","",'通知ルール'!F7)</x:f>
      </x:c>
      <x:c r="I103" s="66" t="str">
        <x:f>IF(A103="","",IF('台帳_空欄'!G30="対象外","対象外・別管理",IF('台帳_空欄'!G30&lt;&gt;"確定","保留・原本要確認",IF(NOT(AND('台帳_空欄'!$G$30="確定",'台帳_空欄'!$L$30="未判断")),"条件外・通知停止",IF(E103="","基準日要確認",IF(E103&lt;'使い方'!$B$3,"過去予定・未完了を点検",IF(E103='使い方'!$B$3,"本日対象","予定")))))))</x:f>
      </x:c>
      <x:c r="J103" s="66" t="str">
        <x:f>IF(A103="","",'台帳_空欄'!U30)</x:f>
      </x:c>
    </x:row>
    <x:row r="104" ht="37" customHeight="1">
      <x:c r="A104" s="66" t="str">
        <x:f>IF('台帳_空欄'!A30="","",'台帳_空欄'!A30)</x:f>
      </x:c>
      <x:c r="B104" s="66" t="str">
        <x:f>IF(A104="","",'通知ルール'!A8)</x:f>
      </x:c>
      <x:c r="C104" s="70" t="str">
        <x:f>IF(OR(A104="",'台帳_空欄'!G30&lt;&gt;"確定",'台帳_空欄'!F30=""),"",'台帳_空欄'!F30)</x:f>
      </x:c>
      <x:c r="D104" s="66" t="str">
        <x:f>IF(A104="","",'通知ルール'!C8)</x:f>
      </x:c>
      <x:c r="E104" s="70" t="str">
        <x:f>IF(OR(A104="",C104=""),"",C104-D104)</x:f>
      </x:c>
      <x:c r="F104" s="66" t="str">
        <x:f>IF(A104="","",'通知ルール'!D8)</x:f>
      </x:c>
      <x:c r="G104" s="66" t="str">
        <x:f>IF(A104="","",'台帳_空欄'!J30&amp;"／"&amp;'台帳_空欄'!K30)</x:f>
      </x:c>
      <x:c r="H104" s="66" t="str">
        <x:f>IF(A104="","",'通知ルール'!F8)</x:f>
      </x:c>
      <x:c r="I104" s="66" t="str">
        <x:f>IF(A104="","",IF('台帳_空欄'!G30="対象外","対象外・別管理",IF('台帳_空欄'!G30&lt;&gt;"確定","保留・原本要確認",IF(NOT(AND('台帳_空欄'!$G$30="確定",'台帳_空欄'!$U$30&lt;&gt;"今回連絡完了")),"条件外・通知停止",IF(E104="","基準日要確認",IF(E104&lt;'使い方'!$B$3,"過去予定・未完了を点検",IF(E104='使い方'!$B$3,"本日対象","予定")))))))</x:f>
      </x:c>
      <x:c r="J104" s="66" t="str">
        <x:f>IF(A104="","",'台帳_空欄'!U30)</x:f>
      </x:c>
    </x:row>
    <x:row r="105" ht="37" customHeight="1">
      <x:c r="A105" s="66" t="str">
        <x:f>IF('台帳_空欄'!A30="","",'台帳_空欄'!A30)</x:f>
      </x:c>
      <x:c r="B105" s="66" t="str">
        <x:f>IF(A105="","",'通知ルール'!A9)</x:f>
      </x:c>
      <x:c r="C105" s="70" t="str">
        <x:f>IF(OR(A105="",'台帳_空欄'!G30&lt;&gt;"確定",'台帳_空欄'!F30=""),"",'台帳_空欄'!F30)</x:f>
      </x:c>
      <x:c r="D105" s="66" t="str">
        <x:f>IF(A105="","",'通知ルール'!C9)</x:f>
      </x:c>
      <x:c r="E105" s="70" t="str">
        <x:f>IF(OR(A105="",C105=""),"",C105-D105)</x:f>
      </x:c>
      <x:c r="F105" s="66" t="str">
        <x:f>IF(A105="","",'通知ルール'!D9)</x:f>
      </x:c>
      <x:c r="G105" s="66" t="str">
        <x:f>IF(A105="","",'台帳_空欄'!J30&amp;"／"&amp;'台帳_空欄'!K30&amp;"／部門責任者")</x:f>
      </x:c>
      <x:c r="H105" s="66" t="str">
        <x:f>IF(A105="","",'通知ルール'!F9)</x:f>
      </x:c>
      <x:c r="I105" s="66" t="str">
        <x:f>IF(A105="","",IF('台帳_空欄'!G30="対象外","対象外・別管理",IF('台帳_空欄'!G30&lt;&gt;"確定","保留・原本要確認",IF(NOT(AND('台帳_空欄'!$G$30="確定",'台帳_空欄'!$U$30&lt;&gt;"今回連絡完了")),"条件外・通知停止",IF(E105="","基準日要確認",IF(E105&lt;'使い方'!$B$3,"過去予定・未完了を点検",IF(E105='使い方'!$B$3,"本日対象","予定")))))))</x:f>
      </x:c>
      <x:c r="J105" s="66" t="str">
        <x:f>IF(A105="","",'台帳_空欄'!U30)</x:f>
      </x:c>
    </x:row>
    <x:row r="106" ht="37" customHeight="1">
      <x:c r="A106" s="66" t="str">
        <x:f>IF('台帳_空欄'!A31="","",'台帳_空欄'!A31)</x:f>
      </x:c>
      <x:c r="B106" s="66" t="str">
        <x:f>IF(A106="","",'通知ルール'!A6)</x:f>
      </x:c>
      <x:c r="C106" s="70" t="str">
        <x:f>IF(OR(A106="",'台帳_空欄'!G31&lt;&gt;"確定",'台帳_空欄'!I31=""),"",'台帳_空欄'!I31)</x:f>
      </x:c>
      <x:c r="D106" s="66" t="str">
        <x:f>IF(A106="","",'通知ルール'!C6)</x:f>
      </x:c>
      <x:c r="E106" s="70" t="str">
        <x:f>IF(OR(A106="",C106=""),"",C106-D106)</x:f>
      </x:c>
      <x:c r="F106" s="66" t="str">
        <x:f>IF(A106="","",'通知ルール'!D6)</x:f>
      </x:c>
      <x:c r="G106" s="66" t="str">
        <x:f>IF(A106="","",'台帳_空欄'!J31&amp;"／"&amp;'台帳_空欄'!K31)</x:f>
      </x:c>
      <x:c r="H106" s="66" t="str">
        <x:f>IF(A106="","",'通知ルール'!F6)</x:f>
      </x:c>
      <x:c r="I106" s="66" t="str">
        <x:f>IF(A106="","",IF('台帳_空欄'!G31="対象外","対象外・別管理",IF('台帳_空欄'!G31&lt;&gt;"確定","保留・原本要確認",IF(NOT(AND('台帳_空欄'!$G$31="確定",'台帳_空欄'!$L$31="未判断")),"条件外・通知停止",IF(E106="","基準日要確認",IF(E106&lt;'使い方'!$B$3,"過去予定・未完了を点検",IF(E106='使い方'!$B$3,"本日対象","予定")))))))</x:f>
      </x:c>
      <x:c r="J106" s="66" t="str">
        <x:f>IF(A106="","",'台帳_空欄'!U31)</x:f>
      </x:c>
    </x:row>
    <x:row r="107" ht="37" customHeight="1">
      <x:c r="A107" s="66" t="str">
        <x:f>IF('台帳_空欄'!A31="","",'台帳_空欄'!A31)</x:f>
      </x:c>
      <x:c r="B107" s="66" t="str">
        <x:f>IF(A107="","",'通知ルール'!A7)</x:f>
      </x:c>
      <x:c r="C107" s="70" t="str">
        <x:f>IF(OR(A107="",'台帳_空欄'!G31&lt;&gt;"確定",'台帳_空欄'!I31=""),"",'台帳_空欄'!I31)</x:f>
      </x:c>
      <x:c r="D107" s="66" t="str">
        <x:f>IF(A107="","",'通知ルール'!C7)</x:f>
      </x:c>
      <x:c r="E107" s="70" t="str">
        <x:f>IF(OR(A107="",C107=""),"",C107-D107)</x:f>
      </x:c>
      <x:c r="F107" s="66" t="str">
        <x:f>IF(A107="","",'通知ルール'!D7)</x:f>
      </x:c>
      <x:c r="G107" s="66" t="str">
        <x:f>IF(A107="","",'台帳_空欄'!J31&amp;"／"&amp;'台帳_空欄'!K31&amp;"／部門責任者")</x:f>
      </x:c>
      <x:c r="H107" s="66" t="str">
        <x:f>IF(A107="","",'通知ルール'!F7)</x:f>
      </x:c>
      <x:c r="I107" s="66" t="str">
        <x:f>IF(A107="","",IF('台帳_空欄'!G31="対象外","対象外・別管理",IF('台帳_空欄'!G31&lt;&gt;"確定","保留・原本要確認",IF(NOT(AND('台帳_空欄'!$G$31="確定",'台帳_空欄'!$L$31="未判断")),"条件外・通知停止",IF(E107="","基準日要確認",IF(E107&lt;'使い方'!$B$3,"過去予定・未完了を点検",IF(E107='使い方'!$B$3,"本日対象","予定")))))))</x:f>
      </x:c>
      <x:c r="J107" s="66" t="str">
        <x:f>IF(A107="","",'台帳_空欄'!U31)</x:f>
      </x:c>
    </x:row>
    <x:row r="108" ht="37" customHeight="1">
      <x:c r="A108" s="66" t="str">
        <x:f>IF('台帳_空欄'!A31="","",'台帳_空欄'!A31)</x:f>
      </x:c>
      <x:c r="B108" s="66" t="str">
        <x:f>IF(A108="","",'通知ルール'!A8)</x:f>
      </x:c>
      <x:c r="C108" s="70" t="str">
        <x:f>IF(OR(A108="",'台帳_空欄'!G31&lt;&gt;"確定",'台帳_空欄'!F31=""),"",'台帳_空欄'!F31)</x:f>
      </x:c>
      <x:c r="D108" s="66" t="str">
        <x:f>IF(A108="","",'通知ルール'!C8)</x:f>
      </x:c>
      <x:c r="E108" s="70" t="str">
        <x:f>IF(OR(A108="",C108=""),"",C108-D108)</x:f>
      </x:c>
      <x:c r="F108" s="66" t="str">
        <x:f>IF(A108="","",'通知ルール'!D8)</x:f>
      </x:c>
      <x:c r="G108" s="66" t="str">
        <x:f>IF(A108="","",'台帳_空欄'!J31&amp;"／"&amp;'台帳_空欄'!K31)</x:f>
      </x:c>
      <x:c r="H108" s="66" t="str">
        <x:f>IF(A108="","",'通知ルール'!F8)</x:f>
      </x:c>
      <x:c r="I108" s="66" t="str">
        <x:f>IF(A108="","",IF('台帳_空欄'!G31="対象外","対象外・別管理",IF('台帳_空欄'!G31&lt;&gt;"確定","保留・原本要確認",IF(NOT(AND('台帳_空欄'!$G$31="確定",'台帳_空欄'!$U$31&lt;&gt;"今回連絡完了")),"条件外・通知停止",IF(E108="","基準日要確認",IF(E108&lt;'使い方'!$B$3,"過去予定・未完了を点検",IF(E108='使い方'!$B$3,"本日対象","予定")))))))</x:f>
      </x:c>
      <x:c r="J108" s="66" t="str">
        <x:f>IF(A108="","",'台帳_空欄'!U31)</x:f>
      </x:c>
    </x:row>
    <x:row r="109" ht="37" customHeight="1">
      <x:c r="A109" s="66" t="str">
        <x:f>IF('台帳_空欄'!A31="","",'台帳_空欄'!A31)</x:f>
      </x:c>
      <x:c r="B109" s="66" t="str">
        <x:f>IF(A109="","",'通知ルール'!A9)</x:f>
      </x:c>
      <x:c r="C109" s="70" t="str">
        <x:f>IF(OR(A109="",'台帳_空欄'!G31&lt;&gt;"確定",'台帳_空欄'!F31=""),"",'台帳_空欄'!F31)</x:f>
      </x:c>
      <x:c r="D109" s="66" t="str">
        <x:f>IF(A109="","",'通知ルール'!C9)</x:f>
      </x:c>
      <x:c r="E109" s="70" t="str">
        <x:f>IF(OR(A109="",C109=""),"",C109-D109)</x:f>
      </x:c>
      <x:c r="F109" s="66" t="str">
        <x:f>IF(A109="","",'通知ルール'!D9)</x:f>
      </x:c>
      <x:c r="G109" s="66" t="str">
        <x:f>IF(A109="","",'台帳_空欄'!J31&amp;"／"&amp;'台帳_空欄'!K31&amp;"／部門責任者")</x:f>
      </x:c>
      <x:c r="H109" s="66" t="str">
        <x:f>IF(A109="","",'通知ルール'!F9)</x:f>
      </x:c>
      <x:c r="I109" s="66" t="str">
        <x:f>IF(A109="","",IF('台帳_空欄'!G31="対象外","対象外・別管理",IF('台帳_空欄'!G31&lt;&gt;"確定","保留・原本要確認",IF(NOT(AND('台帳_空欄'!$G$31="確定",'台帳_空欄'!$U$31&lt;&gt;"今回連絡完了")),"条件外・通知停止",IF(E109="","基準日要確認",IF(E109&lt;'使い方'!$B$3,"過去予定・未完了を点検",IF(E109='使い方'!$B$3,"本日対象","予定")))))))</x:f>
      </x:c>
      <x:c r="J109" s="66" t="str">
        <x:f>IF(A109="","",'台帳_空欄'!U31)</x:f>
      </x:c>
    </x:row>
    <x:row r="110" ht="37" customHeight="1">
      <x:c r="A110" s="66" t="str">
        <x:f>IF('台帳_空欄'!A32="","",'台帳_空欄'!A32)</x:f>
      </x:c>
      <x:c r="B110" s="66" t="str">
        <x:f>IF(A110="","",'通知ルール'!A6)</x:f>
      </x:c>
      <x:c r="C110" s="70" t="str">
        <x:f>IF(OR(A110="",'台帳_空欄'!G32&lt;&gt;"確定",'台帳_空欄'!I32=""),"",'台帳_空欄'!I32)</x:f>
      </x:c>
      <x:c r="D110" s="66" t="str">
        <x:f>IF(A110="","",'通知ルール'!C6)</x:f>
      </x:c>
      <x:c r="E110" s="70" t="str">
        <x:f>IF(OR(A110="",C110=""),"",C110-D110)</x:f>
      </x:c>
      <x:c r="F110" s="66" t="str">
        <x:f>IF(A110="","",'通知ルール'!D6)</x:f>
      </x:c>
      <x:c r="G110" s="66" t="str">
        <x:f>IF(A110="","",'台帳_空欄'!J32&amp;"／"&amp;'台帳_空欄'!K32)</x:f>
      </x:c>
      <x:c r="H110" s="66" t="str">
        <x:f>IF(A110="","",'通知ルール'!F6)</x:f>
      </x:c>
      <x:c r="I110" s="66" t="str">
        <x:f>IF(A110="","",IF('台帳_空欄'!G32="対象外","対象外・別管理",IF('台帳_空欄'!G32&lt;&gt;"確定","保留・原本要確認",IF(NOT(AND('台帳_空欄'!$G$32="確定",'台帳_空欄'!$L$32="未判断")),"条件外・通知停止",IF(E110="","基準日要確認",IF(E110&lt;'使い方'!$B$3,"過去予定・未完了を点検",IF(E110='使い方'!$B$3,"本日対象","予定")))))))</x:f>
      </x:c>
      <x:c r="J110" s="66" t="str">
        <x:f>IF(A110="","",'台帳_空欄'!U32)</x:f>
      </x:c>
    </x:row>
    <x:row r="111" ht="37" customHeight="1">
      <x:c r="A111" s="66" t="str">
        <x:f>IF('台帳_空欄'!A32="","",'台帳_空欄'!A32)</x:f>
      </x:c>
      <x:c r="B111" s="66" t="str">
        <x:f>IF(A111="","",'通知ルール'!A7)</x:f>
      </x:c>
      <x:c r="C111" s="70" t="str">
        <x:f>IF(OR(A111="",'台帳_空欄'!G32&lt;&gt;"確定",'台帳_空欄'!I32=""),"",'台帳_空欄'!I32)</x:f>
      </x:c>
      <x:c r="D111" s="66" t="str">
        <x:f>IF(A111="","",'通知ルール'!C7)</x:f>
      </x:c>
      <x:c r="E111" s="70" t="str">
        <x:f>IF(OR(A111="",C111=""),"",C111-D111)</x:f>
      </x:c>
      <x:c r="F111" s="66" t="str">
        <x:f>IF(A111="","",'通知ルール'!D7)</x:f>
      </x:c>
      <x:c r="G111" s="66" t="str">
        <x:f>IF(A111="","",'台帳_空欄'!J32&amp;"／"&amp;'台帳_空欄'!K32&amp;"／部門責任者")</x:f>
      </x:c>
      <x:c r="H111" s="66" t="str">
        <x:f>IF(A111="","",'通知ルール'!F7)</x:f>
      </x:c>
      <x:c r="I111" s="66" t="str">
        <x:f>IF(A111="","",IF('台帳_空欄'!G32="対象外","対象外・別管理",IF('台帳_空欄'!G32&lt;&gt;"確定","保留・原本要確認",IF(NOT(AND('台帳_空欄'!$G$32="確定",'台帳_空欄'!$L$32="未判断")),"条件外・通知停止",IF(E111="","基準日要確認",IF(E111&lt;'使い方'!$B$3,"過去予定・未完了を点検",IF(E111='使い方'!$B$3,"本日対象","予定")))))))</x:f>
      </x:c>
      <x:c r="J111" s="66" t="str">
        <x:f>IF(A111="","",'台帳_空欄'!U32)</x:f>
      </x:c>
    </x:row>
    <x:row r="112" ht="37" customHeight="1">
      <x:c r="A112" s="66" t="str">
        <x:f>IF('台帳_空欄'!A32="","",'台帳_空欄'!A32)</x:f>
      </x:c>
      <x:c r="B112" s="66" t="str">
        <x:f>IF(A112="","",'通知ルール'!A8)</x:f>
      </x:c>
      <x:c r="C112" s="70" t="str">
        <x:f>IF(OR(A112="",'台帳_空欄'!G32&lt;&gt;"確定",'台帳_空欄'!F32=""),"",'台帳_空欄'!F32)</x:f>
      </x:c>
      <x:c r="D112" s="66" t="str">
        <x:f>IF(A112="","",'通知ルール'!C8)</x:f>
      </x:c>
      <x:c r="E112" s="70" t="str">
        <x:f>IF(OR(A112="",C112=""),"",C112-D112)</x:f>
      </x:c>
      <x:c r="F112" s="66" t="str">
        <x:f>IF(A112="","",'通知ルール'!D8)</x:f>
      </x:c>
      <x:c r="G112" s="66" t="str">
        <x:f>IF(A112="","",'台帳_空欄'!J32&amp;"／"&amp;'台帳_空欄'!K32)</x:f>
      </x:c>
      <x:c r="H112" s="66" t="str">
        <x:f>IF(A112="","",'通知ルール'!F8)</x:f>
      </x:c>
      <x:c r="I112" s="66" t="str">
        <x:f>IF(A112="","",IF('台帳_空欄'!G32="対象外","対象外・別管理",IF('台帳_空欄'!G32&lt;&gt;"確定","保留・原本要確認",IF(NOT(AND('台帳_空欄'!$G$32="確定",'台帳_空欄'!$U$32&lt;&gt;"今回連絡完了")),"条件外・通知停止",IF(E112="","基準日要確認",IF(E112&lt;'使い方'!$B$3,"過去予定・未完了を点検",IF(E112='使い方'!$B$3,"本日対象","予定")))))))</x:f>
      </x:c>
      <x:c r="J112" s="66" t="str">
        <x:f>IF(A112="","",'台帳_空欄'!U32)</x:f>
      </x:c>
    </x:row>
    <x:row r="113" ht="37" customHeight="1">
      <x:c r="A113" s="66" t="str">
        <x:f>IF('台帳_空欄'!A32="","",'台帳_空欄'!A32)</x:f>
      </x:c>
      <x:c r="B113" s="66" t="str">
        <x:f>IF(A113="","",'通知ルール'!A9)</x:f>
      </x:c>
      <x:c r="C113" s="70" t="str">
        <x:f>IF(OR(A113="",'台帳_空欄'!G32&lt;&gt;"確定",'台帳_空欄'!F32=""),"",'台帳_空欄'!F32)</x:f>
      </x:c>
      <x:c r="D113" s="66" t="str">
        <x:f>IF(A113="","",'通知ルール'!C9)</x:f>
      </x:c>
      <x:c r="E113" s="70" t="str">
        <x:f>IF(OR(A113="",C113=""),"",C113-D113)</x:f>
      </x:c>
      <x:c r="F113" s="66" t="str">
        <x:f>IF(A113="","",'通知ルール'!D9)</x:f>
      </x:c>
      <x:c r="G113" s="66" t="str">
        <x:f>IF(A113="","",'台帳_空欄'!J32&amp;"／"&amp;'台帳_空欄'!K32&amp;"／部門責任者")</x:f>
      </x:c>
      <x:c r="H113" s="66" t="str">
        <x:f>IF(A113="","",'通知ルール'!F9)</x:f>
      </x:c>
      <x:c r="I113" s="66" t="str">
        <x:f>IF(A113="","",IF('台帳_空欄'!G32="対象外","対象外・別管理",IF('台帳_空欄'!G32&lt;&gt;"確定","保留・原本要確認",IF(NOT(AND('台帳_空欄'!$G$32="確定",'台帳_空欄'!$U$32&lt;&gt;"今回連絡完了")),"条件外・通知停止",IF(E113="","基準日要確認",IF(E113&lt;'使い方'!$B$3,"過去予定・未完了を点検",IF(E113='使い方'!$B$3,"本日対象","予定")))))))</x:f>
      </x:c>
      <x:c r="J113" s="66" t="str">
        <x:f>IF(A113="","",'台帳_空欄'!U32)</x:f>
      </x:c>
    </x:row>
    <x:row r="114" ht="37" customHeight="1">
      <x:c r="A114" s="66" t="str">
        <x:f>IF('台帳_空欄'!A33="","",'台帳_空欄'!A33)</x:f>
      </x:c>
      <x:c r="B114" s="66" t="str">
        <x:f>IF(A114="","",'通知ルール'!A6)</x:f>
      </x:c>
      <x:c r="C114" s="70" t="str">
        <x:f>IF(OR(A114="",'台帳_空欄'!G33&lt;&gt;"確定",'台帳_空欄'!I33=""),"",'台帳_空欄'!I33)</x:f>
      </x:c>
      <x:c r="D114" s="66" t="str">
        <x:f>IF(A114="","",'通知ルール'!C6)</x:f>
      </x:c>
      <x:c r="E114" s="70" t="str">
        <x:f>IF(OR(A114="",C114=""),"",C114-D114)</x:f>
      </x:c>
      <x:c r="F114" s="66" t="str">
        <x:f>IF(A114="","",'通知ルール'!D6)</x:f>
      </x:c>
      <x:c r="G114" s="66" t="str">
        <x:f>IF(A114="","",'台帳_空欄'!J33&amp;"／"&amp;'台帳_空欄'!K33)</x:f>
      </x:c>
      <x:c r="H114" s="66" t="str">
        <x:f>IF(A114="","",'通知ルール'!F6)</x:f>
      </x:c>
      <x:c r="I114" s="66" t="str">
        <x:f>IF(A114="","",IF('台帳_空欄'!G33="対象外","対象外・別管理",IF('台帳_空欄'!G33&lt;&gt;"確定","保留・原本要確認",IF(NOT(AND('台帳_空欄'!$G$33="確定",'台帳_空欄'!$L$33="未判断")),"条件外・通知停止",IF(E114="","基準日要確認",IF(E114&lt;'使い方'!$B$3,"過去予定・未完了を点検",IF(E114='使い方'!$B$3,"本日対象","予定")))))))</x:f>
      </x:c>
      <x:c r="J114" s="66" t="str">
        <x:f>IF(A114="","",'台帳_空欄'!U33)</x:f>
      </x:c>
    </x:row>
    <x:row r="115" ht="37" customHeight="1">
      <x:c r="A115" s="66" t="str">
        <x:f>IF('台帳_空欄'!A33="","",'台帳_空欄'!A33)</x:f>
      </x:c>
      <x:c r="B115" s="66" t="str">
        <x:f>IF(A115="","",'通知ルール'!A7)</x:f>
      </x:c>
      <x:c r="C115" s="70" t="str">
        <x:f>IF(OR(A115="",'台帳_空欄'!G33&lt;&gt;"確定",'台帳_空欄'!I33=""),"",'台帳_空欄'!I33)</x:f>
      </x:c>
      <x:c r="D115" s="66" t="str">
        <x:f>IF(A115="","",'通知ルール'!C7)</x:f>
      </x:c>
      <x:c r="E115" s="70" t="str">
        <x:f>IF(OR(A115="",C115=""),"",C115-D115)</x:f>
      </x:c>
      <x:c r="F115" s="66" t="str">
        <x:f>IF(A115="","",'通知ルール'!D7)</x:f>
      </x:c>
      <x:c r="G115" s="66" t="str">
        <x:f>IF(A115="","",'台帳_空欄'!J33&amp;"／"&amp;'台帳_空欄'!K33&amp;"／部門責任者")</x:f>
      </x:c>
      <x:c r="H115" s="66" t="str">
        <x:f>IF(A115="","",'通知ルール'!F7)</x:f>
      </x:c>
      <x:c r="I115" s="66" t="str">
        <x:f>IF(A115="","",IF('台帳_空欄'!G33="対象外","対象外・別管理",IF('台帳_空欄'!G33&lt;&gt;"確定","保留・原本要確認",IF(NOT(AND('台帳_空欄'!$G$33="確定",'台帳_空欄'!$L$33="未判断")),"条件外・通知停止",IF(E115="","基準日要確認",IF(E115&lt;'使い方'!$B$3,"過去予定・未完了を点検",IF(E115='使い方'!$B$3,"本日対象","予定")))))))</x:f>
      </x:c>
      <x:c r="J115" s="66" t="str">
        <x:f>IF(A115="","",'台帳_空欄'!U33)</x:f>
      </x:c>
    </x:row>
    <x:row r="116" ht="37" customHeight="1">
      <x:c r="A116" s="66" t="str">
        <x:f>IF('台帳_空欄'!A33="","",'台帳_空欄'!A33)</x:f>
      </x:c>
      <x:c r="B116" s="66" t="str">
        <x:f>IF(A116="","",'通知ルール'!A8)</x:f>
      </x:c>
      <x:c r="C116" s="70" t="str">
        <x:f>IF(OR(A116="",'台帳_空欄'!G33&lt;&gt;"確定",'台帳_空欄'!F33=""),"",'台帳_空欄'!F33)</x:f>
      </x:c>
      <x:c r="D116" s="66" t="str">
        <x:f>IF(A116="","",'通知ルール'!C8)</x:f>
      </x:c>
      <x:c r="E116" s="70" t="str">
        <x:f>IF(OR(A116="",C116=""),"",C116-D116)</x:f>
      </x:c>
      <x:c r="F116" s="66" t="str">
        <x:f>IF(A116="","",'通知ルール'!D8)</x:f>
      </x:c>
      <x:c r="G116" s="66" t="str">
        <x:f>IF(A116="","",'台帳_空欄'!J33&amp;"／"&amp;'台帳_空欄'!K33)</x:f>
      </x:c>
      <x:c r="H116" s="66" t="str">
        <x:f>IF(A116="","",'通知ルール'!F8)</x:f>
      </x:c>
      <x:c r="I116" s="66" t="str">
        <x:f>IF(A116="","",IF('台帳_空欄'!G33="対象外","対象外・別管理",IF('台帳_空欄'!G33&lt;&gt;"確定","保留・原本要確認",IF(NOT(AND('台帳_空欄'!$G$33="確定",'台帳_空欄'!$U$33&lt;&gt;"今回連絡完了")),"条件外・通知停止",IF(E116="","基準日要確認",IF(E116&lt;'使い方'!$B$3,"過去予定・未完了を点検",IF(E116='使い方'!$B$3,"本日対象","予定")))))))</x:f>
      </x:c>
      <x:c r="J116" s="66" t="str">
        <x:f>IF(A116="","",'台帳_空欄'!U33)</x:f>
      </x:c>
    </x:row>
    <x:row r="117" ht="37" customHeight="1">
      <x:c r="A117" s="66" t="str">
        <x:f>IF('台帳_空欄'!A33="","",'台帳_空欄'!A33)</x:f>
      </x:c>
      <x:c r="B117" s="66" t="str">
        <x:f>IF(A117="","",'通知ルール'!A9)</x:f>
      </x:c>
      <x:c r="C117" s="70" t="str">
        <x:f>IF(OR(A117="",'台帳_空欄'!G33&lt;&gt;"確定",'台帳_空欄'!F33=""),"",'台帳_空欄'!F33)</x:f>
      </x:c>
      <x:c r="D117" s="66" t="str">
        <x:f>IF(A117="","",'通知ルール'!C9)</x:f>
      </x:c>
      <x:c r="E117" s="70" t="str">
        <x:f>IF(OR(A117="",C117=""),"",C117-D117)</x:f>
      </x:c>
      <x:c r="F117" s="66" t="str">
        <x:f>IF(A117="","",'通知ルール'!D9)</x:f>
      </x:c>
      <x:c r="G117" s="66" t="str">
        <x:f>IF(A117="","",'台帳_空欄'!J33&amp;"／"&amp;'台帳_空欄'!K33&amp;"／部門責任者")</x:f>
      </x:c>
      <x:c r="H117" s="66" t="str">
        <x:f>IF(A117="","",'通知ルール'!F9)</x:f>
      </x:c>
      <x:c r="I117" s="66" t="str">
        <x:f>IF(A117="","",IF('台帳_空欄'!G33="対象外","対象外・別管理",IF('台帳_空欄'!G33&lt;&gt;"確定","保留・原本要確認",IF(NOT(AND('台帳_空欄'!$G$33="確定",'台帳_空欄'!$U$33&lt;&gt;"今回連絡完了")),"条件外・通知停止",IF(E117="","基準日要確認",IF(E117&lt;'使い方'!$B$3,"過去予定・未完了を点検",IF(E117='使い方'!$B$3,"本日対象","予定")))))))</x:f>
      </x:c>
      <x:c r="J117" s="66" t="str">
        <x:f>IF(A117="","",'台帳_空欄'!U33)</x:f>
      </x:c>
    </x:row>
    <x:row r="118" ht="37" customHeight="1">
      <x:c r="A118" s="66" t="str">
        <x:f>IF('台帳_空欄'!A34="","",'台帳_空欄'!A34)</x:f>
      </x:c>
      <x:c r="B118" s="66" t="str">
        <x:f>IF(A118="","",'通知ルール'!A6)</x:f>
      </x:c>
      <x:c r="C118" s="70" t="str">
        <x:f>IF(OR(A118="",'台帳_空欄'!G34&lt;&gt;"確定",'台帳_空欄'!I34=""),"",'台帳_空欄'!I34)</x:f>
      </x:c>
      <x:c r="D118" s="66" t="str">
        <x:f>IF(A118="","",'通知ルール'!C6)</x:f>
      </x:c>
      <x:c r="E118" s="70" t="str">
        <x:f>IF(OR(A118="",C118=""),"",C118-D118)</x:f>
      </x:c>
      <x:c r="F118" s="66" t="str">
        <x:f>IF(A118="","",'通知ルール'!D6)</x:f>
      </x:c>
      <x:c r="G118" s="66" t="str">
        <x:f>IF(A118="","",'台帳_空欄'!J34&amp;"／"&amp;'台帳_空欄'!K34)</x:f>
      </x:c>
      <x:c r="H118" s="66" t="str">
        <x:f>IF(A118="","",'通知ルール'!F6)</x:f>
      </x:c>
      <x:c r="I118" s="66" t="str">
        <x:f>IF(A118="","",IF('台帳_空欄'!G34="対象外","対象外・別管理",IF('台帳_空欄'!G34&lt;&gt;"確定","保留・原本要確認",IF(NOT(AND('台帳_空欄'!$G$34="確定",'台帳_空欄'!$L$34="未判断")),"条件外・通知停止",IF(E118="","基準日要確認",IF(E118&lt;'使い方'!$B$3,"過去予定・未完了を点検",IF(E118='使い方'!$B$3,"本日対象","予定")))))))</x:f>
      </x:c>
      <x:c r="J118" s="66" t="str">
        <x:f>IF(A118="","",'台帳_空欄'!U34)</x:f>
      </x:c>
    </x:row>
    <x:row r="119" ht="37" customHeight="1">
      <x:c r="A119" s="66" t="str">
        <x:f>IF('台帳_空欄'!A34="","",'台帳_空欄'!A34)</x:f>
      </x:c>
      <x:c r="B119" s="66" t="str">
        <x:f>IF(A119="","",'通知ルール'!A7)</x:f>
      </x:c>
      <x:c r="C119" s="70" t="str">
        <x:f>IF(OR(A119="",'台帳_空欄'!G34&lt;&gt;"確定",'台帳_空欄'!I34=""),"",'台帳_空欄'!I34)</x:f>
      </x:c>
      <x:c r="D119" s="66" t="str">
        <x:f>IF(A119="","",'通知ルール'!C7)</x:f>
      </x:c>
      <x:c r="E119" s="70" t="str">
        <x:f>IF(OR(A119="",C119=""),"",C119-D119)</x:f>
      </x:c>
      <x:c r="F119" s="66" t="str">
        <x:f>IF(A119="","",'通知ルール'!D7)</x:f>
      </x:c>
      <x:c r="G119" s="66" t="str">
        <x:f>IF(A119="","",'台帳_空欄'!J34&amp;"／"&amp;'台帳_空欄'!K34&amp;"／部門責任者")</x:f>
      </x:c>
      <x:c r="H119" s="66" t="str">
        <x:f>IF(A119="","",'通知ルール'!F7)</x:f>
      </x:c>
      <x:c r="I119" s="66" t="str">
        <x:f>IF(A119="","",IF('台帳_空欄'!G34="対象外","対象外・別管理",IF('台帳_空欄'!G34&lt;&gt;"確定","保留・原本要確認",IF(NOT(AND('台帳_空欄'!$G$34="確定",'台帳_空欄'!$L$34="未判断")),"条件外・通知停止",IF(E119="","基準日要確認",IF(E119&lt;'使い方'!$B$3,"過去予定・未完了を点検",IF(E119='使い方'!$B$3,"本日対象","予定")))))))</x:f>
      </x:c>
      <x:c r="J119" s="66" t="str">
        <x:f>IF(A119="","",'台帳_空欄'!U34)</x:f>
      </x:c>
    </x:row>
    <x:row r="120" ht="37" customHeight="1">
      <x:c r="A120" s="66" t="str">
        <x:f>IF('台帳_空欄'!A34="","",'台帳_空欄'!A34)</x:f>
      </x:c>
      <x:c r="B120" s="66" t="str">
        <x:f>IF(A120="","",'通知ルール'!A8)</x:f>
      </x:c>
      <x:c r="C120" s="70" t="str">
        <x:f>IF(OR(A120="",'台帳_空欄'!G34&lt;&gt;"確定",'台帳_空欄'!F34=""),"",'台帳_空欄'!F34)</x:f>
      </x:c>
      <x:c r="D120" s="66" t="str">
        <x:f>IF(A120="","",'通知ルール'!C8)</x:f>
      </x:c>
      <x:c r="E120" s="70" t="str">
        <x:f>IF(OR(A120="",C120=""),"",C120-D120)</x:f>
      </x:c>
      <x:c r="F120" s="66" t="str">
        <x:f>IF(A120="","",'通知ルール'!D8)</x:f>
      </x:c>
      <x:c r="G120" s="66" t="str">
        <x:f>IF(A120="","",'台帳_空欄'!J34&amp;"／"&amp;'台帳_空欄'!K34)</x:f>
      </x:c>
      <x:c r="H120" s="66" t="str">
        <x:f>IF(A120="","",'通知ルール'!F8)</x:f>
      </x:c>
      <x:c r="I120" s="66" t="str">
        <x:f>IF(A120="","",IF('台帳_空欄'!G34="対象外","対象外・別管理",IF('台帳_空欄'!G34&lt;&gt;"確定","保留・原本要確認",IF(NOT(AND('台帳_空欄'!$G$34="確定",'台帳_空欄'!$U$34&lt;&gt;"今回連絡完了")),"条件外・通知停止",IF(E120="","基準日要確認",IF(E120&lt;'使い方'!$B$3,"過去予定・未完了を点検",IF(E120='使い方'!$B$3,"本日対象","予定")))))))</x:f>
      </x:c>
      <x:c r="J120" s="66" t="str">
        <x:f>IF(A120="","",'台帳_空欄'!U34)</x:f>
      </x:c>
    </x:row>
    <x:row r="121" ht="37" customHeight="1">
      <x:c r="A121" s="66" t="str">
        <x:f>IF('台帳_空欄'!A34="","",'台帳_空欄'!A34)</x:f>
      </x:c>
      <x:c r="B121" s="66" t="str">
        <x:f>IF(A121="","",'通知ルール'!A9)</x:f>
      </x:c>
      <x:c r="C121" s="70" t="str">
        <x:f>IF(OR(A121="",'台帳_空欄'!G34&lt;&gt;"確定",'台帳_空欄'!F34=""),"",'台帳_空欄'!F34)</x:f>
      </x:c>
      <x:c r="D121" s="66" t="str">
        <x:f>IF(A121="","",'通知ルール'!C9)</x:f>
      </x:c>
      <x:c r="E121" s="70" t="str">
        <x:f>IF(OR(A121="",C121=""),"",C121-D121)</x:f>
      </x:c>
      <x:c r="F121" s="66" t="str">
        <x:f>IF(A121="","",'通知ルール'!D9)</x:f>
      </x:c>
      <x:c r="G121" s="66" t="str">
        <x:f>IF(A121="","",'台帳_空欄'!J34&amp;"／"&amp;'台帳_空欄'!K34&amp;"／部門責任者")</x:f>
      </x:c>
      <x:c r="H121" s="66" t="str">
        <x:f>IF(A121="","",'通知ルール'!F9)</x:f>
      </x:c>
      <x:c r="I121" s="66" t="str">
        <x:f>IF(A121="","",IF('台帳_空欄'!G34="対象外","対象外・別管理",IF('台帳_空欄'!G34&lt;&gt;"確定","保留・原本要確認",IF(NOT(AND('台帳_空欄'!$G$34="確定",'台帳_空欄'!$U$34&lt;&gt;"今回連絡完了")),"条件外・通知停止",IF(E121="","基準日要確認",IF(E121&lt;'使い方'!$B$3,"過去予定・未完了を点検",IF(E121='使い方'!$B$3,"本日対象","予定")))))))</x:f>
      </x:c>
      <x:c r="J121" s="66" t="str">
        <x:f>IF(A121="","",'台帳_空欄'!U34)</x:f>
      </x:c>
    </x:row>
    <x:row r="122" ht="37" customHeight="1">
      <x:c r="A122" s="66" t="str">
        <x:f>IF('台帳_空欄'!A35="","",'台帳_空欄'!A35)</x:f>
      </x:c>
      <x:c r="B122" s="66" t="str">
        <x:f>IF(A122="","",'通知ルール'!A6)</x:f>
      </x:c>
      <x:c r="C122" s="70" t="str">
        <x:f>IF(OR(A122="",'台帳_空欄'!G35&lt;&gt;"確定",'台帳_空欄'!I35=""),"",'台帳_空欄'!I35)</x:f>
      </x:c>
      <x:c r="D122" s="66" t="str">
        <x:f>IF(A122="","",'通知ルール'!C6)</x:f>
      </x:c>
      <x:c r="E122" s="70" t="str">
        <x:f>IF(OR(A122="",C122=""),"",C122-D122)</x:f>
      </x:c>
      <x:c r="F122" s="66" t="str">
        <x:f>IF(A122="","",'通知ルール'!D6)</x:f>
      </x:c>
      <x:c r="G122" s="66" t="str">
        <x:f>IF(A122="","",'台帳_空欄'!J35&amp;"／"&amp;'台帳_空欄'!K35)</x:f>
      </x:c>
      <x:c r="H122" s="66" t="str">
        <x:f>IF(A122="","",'通知ルール'!F6)</x:f>
      </x:c>
      <x:c r="I122" s="66" t="str">
        <x:f>IF(A122="","",IF('台帳_空欄'!G35="対象外","対象外・別管理",IF('台帳_空欄'!G35&lt;&gt;"確定","保留・原本要確認",IF(NOT(AND('台帳_空欄'!$G$35="確定",'台帳_空欄'!$L$35="未判断")),"条件外・通知停止",IF(E122="","基準日要確認",IF(E122&lt;'使い方'!$B$3,"過去予定・未完了を点検",IF(E122='使い方'!$B$3,"本日対象","予定")))))))</x:f>
      </x:c>
      <x:c r="J122" s="66" t="str">
        <x:f>IF(A122="","",'台帳_空欄'!U35)</x:f>
      </x:c>
    </x:row>
    <x:row r="123" ht="37" customHeight="1">
      <x:c r="A123" s="66" t="str">
        <x:f>IF('台帳_空欄'!A35="","",'台帳_空欄'!A35)</x:f>
      </x:c>
      <x:c r="B123" s="66" t="str">
        <x:f>IF(A123="","",'通知ルール'!A7)</x:f>
      </x:c>
      <x:c r="C123" s="70" t="str">
        <x:f>IF(OR(A123="",'台帳_空欄'!G35&lt;&gt;"確定",'台帳_空欄'!I35=""),"",'台帳_空欄'!I35)</x:f>
      </x:c>
      <x:c r="D123" s="66" t="str">
        <x:f>IF(A123="","",'通知ルール'!C7)</x:f>
      </x:c>
      <x:c r="E123" s="70" t="str">
        <x:f>IF(OR(A123="",C123=""),"",C123-D123)</x:f>
      </x:c>
      <x:c r="F123" s="66" t="str">
        <x:f>IF(A123="","",'通知ルール'!D7)</x:f>
      </x:c>
      <x:c r="G123" s="66" t="str">
        <x:f>IF(A123="","",'台帳_空欄'!J35&amp;"／"&amp;'台帳_空欄'!K35&amp;"／部門責任者")</x:f>
      </x:c>
      <x:c r="H123" s="66" t="str">
        <x:f>IF(A123="","",'通知ルール'!F7)</x:f>
      </x:c>
      <x:c r="I123" s="66" t="str">
        <x:f>IF(A123="","",IF('台帳_空欄'!G35="対象外","対象外・別管理",IF('台帳_空欄'!G35&lt;&gt;"確定","保留・原本要確認",IF(NOT(AND('台帳_空欄'!$G$35="確定",'台帳_空欄'!$L$35="未判断")),"条件外・通知停止",IF(E123="","基準日要確認",IF(E123&lt;'使い方'!$B$3,"過去予定・未完了を点検",IF(E123='使い方'!$B$3,"本日対象","予定")))))))</x:f>
      </x:c>
      <x:c r="J123" s="66" t="str">
        <x:f>IF(A123="","",'台帳_空欄'!U35)</x:f>
      </x:c>
    </x:row>
    <x:row r="124" ht="37" customHeight="1">
      <x:c r="A124" s="66" t="str">
        <x:f>IF('台帳_空欄'!A35="","",'台帳_空欄'!A35)</x:f>
      </x:c>
      <x:c r="B124" s="66" t="str">
        <x:f>IF(A124="","",'通知ルール'!A8)</x:f>
      </x:c>
      <x:c r="C124" s="70" t="str">
        <x:f>IF(OR(A124="",'台帳_空欄'!G35&lt;&gt;"確定",'台帳_空欄'!F35=""),"",'台帳_空欄'!F35)</x:f>
      </x:c>
      <x:c r="D124" s="66" t="str">
        <x:f>IF(A124="","",'通知ルール'!C8)</x:f>
      </x:c>
      <x:c r="E124" s="70" t="str">
        <x:f>IF(OR(A124="",C124=""),"",C124-D124)</x:f>
      </x:c>
      <x:c r="F124" s="66" t="str">
        <x:f>IF(A124="","",'通知ルール'!D8)</x:f>
      </x:c>
      <x:c r="G124" s="66" t="str">
        <x:f>IF(A124="","",'台帳_空欄'!J35&amp;"／"&amp;'台帳_空欄'!K35)</x:f>
      </x:c>
      <x:c r="H124" s="66" t="str">
        <x:f>IF(A124="","",'通知ルール'!F8)</x:f>
      </x:c>
      <x:c r="I124" s="66" t="str">
        <x:f>IF(A124="","",IF('台帳_空欄'!G35="対象外","対象外・別管理",IF('台帳_空欄'!G35&lt;&gt;"確定","保留・原本要確認",IF(NOT(AND('台帳_空欄'!$G$35="確定",'台帳_空欄'!$U$35&lt;&gt;"今回連絡完了")),"条件外・通知停止",IF(E124="","基準日要確認",IF(E124&lt;'使い方'!$B$3,"過去予定・未完了を点検",IF(E124='使い方'!$B$3,"本日対象","予定")))))))</x:f>
      </x:c>
      <x:c r="J124" s="66" t="str">
        <x:f>IF(A124="","",'台帳_空欄'!U35)</x:f>
      </x:c>
    </x:row>
    <x:row r="125" ht="37" customHeight="1">
      <x:c r="A125" s="66" t="str">
        <x:f>IF('台帳_空欄'!A35="","",'台帳_空欄'!A35)</x:f>
      </x:c>
      <x:c r="B125" s="66" t="str">
        <x:f>IF(A125="","",'通知ルール'!A9)</x:f>
      </x:c>
      <x:c r="C125" s="70" t="str">
        <x:f>IF(OR(A125="",'台帳_空欄'!G35&lt;&gt;"確定",'台帳_空欄'!F35=""),"",'台帳_空欄'!F35)</x:f>
      </x:c>
      <x:c r="D125" s="66" t="str">
        <x:f>IF(A125="","",'通知ルール'!C9)</x:f>
      </x:c>
      <x:c r="E125" s="70" t="str">
        <x:f>IF(OR(A125="",C125=""),"",C125-D125)</x:f>
      </x:c>
      <x:c r="F125" s="66" t="str">
        <x:f>IF(A125="","",'通知ルール'!D9)</x:f>
      </x:c>
      <x:c r="G125" s="66" t="str">
        <x:f>IF(A125="","",'台帳_空欄'!J35&amp;"／"&amp;'台帳_空欄'!K35&amp;"／部門責任者")</x:f>
      </x:c>
      <x:c r="H125" s="66" t="str">
        <x:f>IF(A125="","",'通知ルール'!F9)</x:f>
      </x:c>
      <x:c r="I125" s="66" t="str">
        <x:f>IF(A125="","",IF('台帳_空欄'!G35="対象外","対象外・別管理",IF('台帳_空欄'!G35&lt;&gt;"確定","保留・原本要確認",IF(NOT(AND('台帳_空欄'!$G$35="確定",'台帳_空欄'!$U$35&lt;&gt;"今回連絡完了")),"条件外・通知停止",IF(E125="","基準日要確認",IF(E125&lt;'使い方'!$B$3,"過去予定・未完了を点検",IF(E125='使い方'!$B$3,"本日対象","予定")))))))</x:f>
      </x:c>
      <x:c r="J125" s="66" t="str">
        <x:f>IF(A125="","",'台帳_空欄'!U35)</x:f>
      </x:c>
    </x:row>
    <x:row r="126" ht="37" customHeight="1">
      <x:c r="A126" s="66" t="str">
        <x:f>IF('台帳_空欄'!A36="","",'台帳_空欄'!A36)</x:f>
      </x:c>
      <x:c r="B126" s="66" t="str">
        <x:f>IF(A126="","",'通知ルール'!A6)</x:f>
      </x:c>
      <x:c r="C126" s="70" t="str">
        <x:f>IF(OR(A126="",'台帳_空欄'!G36&lt;&gt;"確定",'台帳_空欄'!I36=""),"",'台帳_空欄'!I36)</x:f>
      </x:c>
      <x:c r="D126" s="66" t="str">
        <x:f>IF(A126="","",'通知ルール'!C6)</x:f>
      </x:c>
      <x:c r="E126" s="70" t="str">
        <x:f>IF(OR(A126="",C126=""),"",C126-D126)</x:f>
      </x:c>
      <x:c r="F126" s="66" t="str">
        <x:f>IF(A126="","",'通知ルール'!D6)</x:f>
      </x:c>
      <x:c r="G126" s="66" t="str">
        <x:f>IF(A126="","",'台帳_空欄'!J36&amp;"／"&amp;'台帳_空欄'!K36)</x:f>
      </x:c>
      <x:c r="H126" s="66" t="str">
        <x:f>IF(A126="","",'通知ルール'!F6)</x:f>
      </x:c>
      <x:c r="I126" s="66" t="str">
        <x:f>IF(A126="","",IF('台帳_空欄'!G36="対象外","対象外・別管理",IF('台帳_空欄'!G36&lt;&gt;"確定","保留・原本要確認",IF(NOT(AND('台帳_空欄'!$G$36="確定",'台帳_空欄'!$L$36="未判断")),"条件外・通知停止",IF(E126="","基準日要確認",IF(E126&lt;'使い方'!$B$3,"過去予定・未完了を点検",IF(E126='使い方'!$B$3,"本日対象","予定")))))))</x:f>
      </x:c>
      <x:c r="J126" s="66" t="str">
        <x:f>IF(A126="","",'台帳_空欄'!U36)</x:f>
      </x:c>
    </x:row>
    <x:row r="127" ht="37" customHeight="1">
      <x:c r="A127" s="66" t="str">
        <x:f>IF('台帳_空欄'!A36="","",'台帳_空欄'!A36)</x:f>
      </x:c>
      <x:c r="B127" s="66" t="str">
        <x:f>IF(A127="","",'通知ルール'!A7)</x:f>
      </x:c>
      <x:c r="C127" s="70" t="str">
        <x:f>IF(OR(A127="",'台帳_空欄'!G36&lt;&gt;"確定",'台帳_空欄'!I36=""),"",'台帳_空欄'!I36)</x:f>
      </x:c>
      <x:c r="D127" s="66" t="str">
        <x:f>IF(A127="","",'通知ルール'!C7)</x:f>
      </x:c>
      <x:c r="E127" s="70" t="str">
        <x:f>IF(OR(A127="",C127=""),"",C127-D127)</x:f>
      </x:c>
      <x:c r="F127" s="66" t="str">
        <x:f>IF(A127="","",'通知ルール'!D7)</x:f>
      </x:c>
      <x:c r="G127" s="66" t="str">
        <x:f>IF(A127="","",'台帳_空欄'!J36&amp;"／"&amp;'台帳_空欄'!K36&amp;"／部門責任者")</x:f>
      </x:c>
      <x:c r="H127" s="66" t="str">
        <x:f>IF(A127="","",'通知ルール'!F7)</x:f>
      </x:c>
      <x:c r="I127" s="66" t="str">
        <x:f>IF(A127="","",IF('台帳_空欄'!G36="対象外","対象外・別管理",IF('台帳_空欄'!G36&lt;&gt;"確定","保留・原本要確認",IF(NOT(AND('台帳_空欄'!$G$36="確定",'台帳_空欄'!$L$36="未判断")),"条件外・通知停止",IF(E127="","基準日要確認",IF(E127&lt;'使い方'!$B$3,"過去予定・未完了を点検",IF(E127='使い方'!$B$3,"本日対象","予定")))))))</x:f>
      </x:c>
      <x:c r="J127" s="66" t="str">
        <x:f>IF(A127="","",'台帳_空欄'!U36)</x:f>
      </x:c>
    </x:row>
    <x:row r="128" ht="37" customHeight="1">
      <x:c r="A128" s="66" t="str">
        <x:f>IF('台帳_空欄'!A36="","",'台帳_空欄'!A36)</x:f>
      </x:c>
      <x:c r="B128" s="66" t="str">
        <x:f>IF(A128="","",'通知ルール'!A8)</x:f>
      </x:c>
      <x:c r="C128" s="70" t="str">
        <x:f>IF(OR(A128="",'台帳_空欄'!G36&lt;&gt;"確定",'台帳_空欄'!F36=""),"",'台帳_空欄'!F36)</x:f>
      </x:c>
      <x:c r="D128" s="66" t="str">
        <x:f>IF(A128="","",'通知ルール'!C8)</x:f>
      </x:c>
      <x:c r="E128" s="70" t="str">
        <x:f>IF(OR(A128="",C128=""),"",C128-D128)</x:f>
      </x:c>
      <x:c r="F128" s="66" t="str">
        <x:f>IF(A128="","",'通知ルール'!D8)</x:f>
      </x:c>
      <x:c r="G128" s="66" t="str">
        <x:f>IF(A128="","",'台帳_空欄'!J36&amp;"／"&amp;'台帳_空欄'!K36)</x:f>
      </x:c>
      <x:c r="H128" s="66" t="str">
        <x:f>IF(A128="","",'通知ルール'!F8)</x:f>
      </x:c>
      <x:c r="I128" s="66" t="str">
        <x:f>IF(A128="","",IF('台帳_空欄'!G36="対象外","対象外・別管理",IF('台帳_空欄'!G36&lt;&gt;"確定","保留・原本要確認",IF(NOT(AND('台帳_空欄'!$G$36="確定",'台帳_空欄'!$U$36&lt;&gt;"今回連絡完了")),"条件外・通知停止",IF(E128="","基準日要確認",IF(E128&lt;'使い方'!$B$3,"過去予定・未完了を点検",IF(E128='使い方'!$B$3,"本日対象","予定")))))))</x:f>
      </x:c>
      <x:c r="J128" s="66" t="str">
        <x:f>IF(A128="","",'台帳_空欄'!U36)</x:f>
      </x:c>
    </x:row>
    <x:row r="129" ht="37" customHeight="1">
      <x:c r="A129" s="66" t="str">
        <x:f>IF('台帳_空欄'!A36="","",'台帳_空欄'!A36)</x:f>
      </x:c>
      <x:c r="B129" s="66" t="str">
        <x:f>IF(A129="","",'通知ルール'!A9)</x:f>
      </x:c>
      <x:c r="C129" s="70" t="str">
        <x:f>IF(OR(A129="",'台帳_空欄'!G36&lt;&gt;"確定",'台帳_空欄'!F36=""),"",'台帳_空欄'!F36)</x:f>
      </x:c>
      <x:c r="D129" s="66" t="str">
        <x:f>IF(A129="","",'通知ルール'!C9)</x:f>
      </x:c>
      <x:c r="E129" s="70" t="str">
        <x:f>IF(OR(A129="",C129=""),"",C129-D129)</x:f>
      </x:c>
      <x:c r="F129" s="66" t="str">
        <x:f>IF(A129="","",'通知ルール'!D9)</x:f>
      </x:c>
      <x:c r="G129" s="66" t="str">
        <x:f>IF(A129="","",'台帳_空欄'!J36&amp;"／"&amp;'台帳_空欄'!K36&amp;"／部門責任者")</x:f>
      </x:c>
      <x:c r="H129" s="66" t="str">
        <x:f>IF(A129="","",'通知ルール'!F9)</x:f>
      </x:c>
      <x:c r="I129" s="66" t="str">
        <x:f>IF(A129="","",IF('台帳_空欄'!G36="対象外","対象外・別管理",IF('台帳_空欄'!G36&lt;&gt;"確定","保留・原本要確認",IF(NOT(AND('台帳_空欄'!$G$36="確定",'台帳_空欄'!$U$36&lt;&gt;"今回連絡完了")),"条件外・通知停止",IF(E129="","基準日要確認",IF(E129&lt;'使い方'!$B$3,"過去予定・未完了を点検",IF(E129='使い方'!$B$3,"本日対象","予定")))))))</x:f>
      </x:c>
      <x:c r="J129" s="66" t="str">
        <x:f>IF(A129="","",'台帳_空欄'!U36)</x:f>
      </x:c>
    </x:row>
    <x:row r="130" ht="37" customHeight="1">
      <x:c r="A130" s="66" t="str">
        <x:f>IF('台帳_空欄'!A37="","",'台帳_空欄'!A37)</x:f>
      </x:c>
      <x:c r="B130" s="66" t="str">
        <x:f>IF(A130="","",'通知ルール'!A6)</x:f>
      </x:c>
      <x:c r="C130" s="70" t="str">
        <x:f>IF(OR(A130="",'台帳_空欄'!G37&lt;&gt;"確定",'台帳_空欄'!I37=""),"",'台帳_空欄'!I37)</x:f>
      </x:c>
      <x:c r="D130" s="66" t="str">
        <x:f>IF(A130="","",'通知ルール'!C6)</x:f>
      </x:c>
      <x:c r="E130" s="70" t="str">
        <x:f>IF(OR(A130="",C130=""),"",C130-D130)</x:f>
      </x:c>
      <x:c r="F130" s="66" t="str">
        <x:f>IF(A130="","",'通知ルール'!D6)</x:f>
      </x:c>
      <x:c r="G130" s="66" t="str">
        <x:f>IF(A130="","",'台帳_空欄'!J37&amp;"／"&amp;'台帳_空欄'!K37)</x:f>
      </x:c>
      <x:c r="H130" s="66" t="str">
        <x:f>IF(A130="","",'通知ルール'!F6)</x:f>
      </x:c>
      <x:c r="I130" s="66" t="str">
        <x:f>IF(A130="","",IF('台帳_空欄'!G37="対象外","対象外・別管理",IF('台帳_空欄'!G37&lt;&gt;"確定","保留・原本要確認",IF(NOT(AND('台帳_空欄'!$G$37="確定",'台帳_空欄'!$L$37="未判断")),"条件外・通知停止",IF(E130="","基準日要確認",IF(E130&lt;'使い方'!$B$3,"過去予定・未完了を点検",IF(E130='使い方'!$B$3,"本日対象","予定")))))))</x:f>
      </x:c>
      <x:c r="J130" s="66" t="str">
        <x:f>IF(A130="","",'台帳_空欄'!U37)</x:f>
      </x:c>
    </x:row>
    <x:row r="131" ht="37" customHeight="1">
      <x:c r="A131" s="66" t="str">
        <x:f>IF('台帳_空欄'!A37="","",'台帳_空欄'!A37)</x:f>
      </x:c>
      <x:c r="B131" s="66" t="str">
        <x:f>IF(A131="","",'通知ルール'!A7)</x:f>
      </x:c>
      <x:c r="C131" s="70" t="str">
        <x:f>IF(OR(A131="",'台帳_空欄'!G37&lt;&gt;"確定",'台帳_空欄'!I37=""),"",'台帳_空欄'!I37)</x:f>
      </x:c>
      <x:c r="D131" s="66" t="str">
        <x:f>IF(A131="","",'通知ルール'!C7)</x:f>
      </x:c>
      <x:c r="E131" s="70" t="str">
        <x:f>IF(OR(A131="",C131=""),"",C131-D131)</x:f>
      </x:c>
      <x:c r="F131" s="66" t="str">
        <x:f>IF(A131="","",'通知ルール'!D7)</x:f>
      </x:c>
      <x:c r="G131" s="66" t="str">
        <x:f>IF(A131="","",'台帳_空欄'!J37&amp;"／"&amp;'台帳_空欄'!K37&amp;"／部門責任者")</x:f>
      </x:c>
      <x:c r="H131" s="66" t="str">
        <x:f>IF(A131="","",'通知ルール'!F7)</x:f>
      </x:c>
      <x:c r="I131" s="66" t="str">
        <x:f>IF(A131="","",IF('台帳_空欄'!G37="対象外","対象外・別管理",IF('台帳_空欄'!G37&lt;&gt;"確定","保留・原本要確認",IF(NOT(AND('台帳_空欄'!$G$37="確定",'台帳_空欄'!$L$37="未判断")),"条件外・通知停止",IF(E131="","基準日要確認",IF(E131&lt;'使い方'!$B$3,"過去予定・未完了を点検",IF(E131='使い方'!$B$3,"本日対象","予定")))))))</x:f>
      </x:c>
      <x:c r="J131" s="66" t="str">
        <x:f>IF(A131="","",'台帳_空欄'!U37)</x:f>
      </x:c>
    </x:row>
    <x:row r="132" ht="37" customHeight="1">
      <x:c r="A132" s="66" t="str">
        <x:f>IF('台帳_空欄'!A37="","",'台帳_空欄'!A37)</x:f>
      </x:c>
      <x:c r="B132" s="66" t="str">
        <x:f>IF(A132="","",'通知ルール'!A8)</x:f>
      </x:c>
      <x:c r="C132" s="70" t="str">
        <x:f>IF(OR(A132="",'台帳_空欄'!G37&lt;&gt;"確定",'台帳_空欄'!F37=""),"",'台帳_空欄'!F37)</x:f>
      </x:c>
      <x:c r="D132" s="66" t="str">
        <x:f>IF(A132="","",'通知ルール'!C8)</x:f>
      </x:c>
      <x:c r="E132" s="70" t="str">
        <x:f>IF(OR(A132="",C132=""),"",C132-D132)</x:f>
      </x:c>
      <x:c r="F132" s="66" t="str">
        <x:f>IF(A132="","",'通知ルール'!D8)</x:f>
      </x:c>
      <x:c r="G132" s="66" t="str">
        <x:f>IF(A132="","",'台帳_空欄'!J37&amp;"／"&amp;'台帳_空欄'!K37)</x:f>
      </x:c>
      <x:c r="H132" s="66" t="str">
        <x:f>IF(A132="","",'通知ルール'!F8)</x:f>
      </x:c>
      <x:c r="I132" s="66" t="str">
        <x:f>IF(A132="","",IF('台帳_空欄'!G37="対象外","対象外・別管理",IF('台帳_空欄'!G37&lt;&gt;"確定","保留・原本要確認",IF(NOT(AND('台帳_空欄'!$G$37="確定",'台帳_空欄'!$U$37&lt;&gt;"今回連絡完了")),"条件外・通知停止",IF(E132="","基準日要確認",IF(E132&lt;'使い方'!$B$3,"過去予定・未完了を点検",IF(E132='使い方'!$B$3,"本日対象","予定")))))))</x:f>
      </x:c>
      <x:c r="J132" s="66" t="str">
        <x:f>IF(A132="","",'台帳_空欄'!U37)</x:f>
      </x:c>
    </x:row>
    <x:row r="133" ht="37" customHeight="1">
      <x:c r="A133" s="66" t="str">
        <x:f>IF('台帳_空欄'!A37="","",'台帳_空欄'!A37)</x:f>
      </x:c>
      <x:c r="B133" s="66" t="str">
        <x:f>IF(A133="","",'通知ルール'!A9)</x:f>
      </x:c>
      <x:c r="C133" s="70" t="str">
        <x:f>IF(OR(A133="",'台帳_空欄'!G37&lt;&gt;"確定",'台帳_空欄'!F37=""),"",'台帳_空欄'!F37)</x:f>
      </x:c>
      <x:c r="D133" s="66" t="str">
        <x:f>IF(A133="","",'通知ルール'!C9)</x:f>
      </x:c>
      <x:c r="E133" s="70" t="str">
        <x:f>IF(OR(A133="",C133=""),"",C133-D133)</x:f>
      </x:c>
      <x:c r="F133" s="66" t="str">
        <x:f>IF(A133="","",'通知ルール'!D9)</x:f>
      </x:c>
      <x:c r="G133" s="66" t="str">
        <x:f>IF(A133="","",'台帳_空欄'!J37&amp;"／"&amp;'台帳_空欄'!K37&amp;"／部門責任者")</x:f>
      </x:c>
      <x:c r="H133" s="66" t="str">
        <x:f>IF(A133="","",'通知ルール'!F9)</x:f>
      </x:c>
      <x:c r="I133" s="66" t="str">
        <x:f>IF(A133="","",IF('台帳_空欄'!G37="対象外","対象外・別管理",IF('台帳_空欄'!G37&lt;&gt;"確定","保留・原本要確認",IF(NOT(AND('台帳_空欄'!$G$37="確定",'台帳_空欄'!$U$37&lt;&gt;"今回連絡完了")),"条件外・通知停止",IF(E133="","基準日要確認",IF(E133&lt;'使い方'!$B$3,"過去予定・未完了を点検",IF(E133='使い方'!$B$3,"本日対象","予定")))))))</x:f>
      </x:c>
      <x:c r="J133" s="66" t="str">
        <x:f>IF(A133="","",'台帳_空欄'!U37)</x:f>
      </x:c>
    </x:row>
    <x:row r="134" ht="37" customHeight="1">
      <x:c r="A134" s="66" t="str">
        <x:f>IF('台帳_空欄'!A38="","",'台帳_空欄'!A38)</x:f>
      </x:c>
      <x:c r="B134" s="66" t="str">
        <x:f>IF(A134="","",'通知ルール'!A6)</x:f>
      </x:c>
      <x:c r="C134" s="70" t="str">
        <x:f>IF(OR(A134="",'台帳_空欄'!G38&lt;&gt;"確定",'台帳_空欄'!I38=""),"",'台帳_空欄'!I38)</x:f>
      </x:c>
      <x:c r="D134" s="66" t="str">
        <x:f>IF(A134="","",'通知ルール'!C6)</x:f>
      </x:c>
      <x:c r="E134" s="70" t="str">
        <x:f>IF(OR(A134="",C134=""),"",C134-D134)</x:f>
      </x:c>
      <x:c r="F134" s="66" t="str">
        <x:f>IF(A134="","",'通知ルール'!D6)</x:f>
      </x:c>
      <x:c r="G134" s="66" t="str">
        <x:f>IF(A134="","",'台帳_空欄'!J38&amp;"／"&amp;'台帳_空欄'!K38)</x:f>
      </x:c>
      <x:c r="H134" s="66" t="str">
        <x:f>IF(A134="","",'通知ルール'!F6)</x:f>
      </x:c>
      <x:c r="I134" s="66" t="str">
        <x:f>IF(A134="","",IF('台帳_空欄'!G38="対象外","対象外・別管理",IF('台帳_空欄'!G38&lt;&gt;"確定","保留・原本要確認",IF(NOT(AND('台帳_空欄'!$G$38="確定",'台帳_空欄'!$L$38="未判断")),"条件外・通知停止",IF(E134="","基準日要確認",IF(E134&lt;'使い方'!$B$3,"過去予定・未完了を点検",IF(E134='使い方'!$B$3,"本日対象","予定")))))))</x:f>
      </x:c>
      <x:c r="J134" s="66" t="str">
        <x:f>IF(A134="","",'台帳_空欄'!U38)</x:f>
      </x:c>
    </x:row>
    <x:row r="135" ht="37" customHeight="1">
      <x:c r="A135" s="66" t="str">
        <x:f>IF('台帳_空欄'!A38="","",'台帳_空欄'!A38)</x:f>
      </x:c>
      <x:c r="B135" s="66" t="str">
        <x:f>IF(A135="","",'通知ルール'!A7)</x:f>
      </x:c>
      <x:c r="C135" s="70" t="str">
        <x:f>IF(OR(A135="",'台帳_空欄'!G38&lt;&gt;"確定",'台帳_空欄'!I38=""),"",'台帳_空欄'!I38)</x:f>
      </x:c>
      <x:c r="D135" s="66" t="str">
        <x:f>IF(A135="","",'通知ルール'!C7)</x:f>
      </x:c>
      <x:c r="E135" s="70" t="str">
        <x:f>IF(OR(A135="",C135=""),"",C135-D135)</x:f>
      </x:c>
      <x:c r="F135" s="66" t="str">
        <x:f>IF(A135="","",'通知ルール'!D7)</x:f>
      </x:c>
      <x:c r="G135" s="66" t="str">
        <x:f>IF(A135="","",'台帳_空欄'!J38&amp;"／"&amp;'台帳_空欄'!K38&amp;"／部門責任者")</x:f>
      </x:c>
      <x:c r="H135" s="66" t="str">
        <x:f>IF(A135="","",'通知ルール'!F7)</x:f>
      </x:c>
      <x:c r="I135" s="66" t="str">
        <x:f>IF(A135="","",IF('台帳_空欄'!G38="対象外","対象外・別管理",IF('台帳_空欄'!G38&lt;&gt;"確定","保留・原本要確認",IF(NOT(AND('台帳_空欄'!$G$38="確定",'台帳_空欄'!$L$38="未判断")),"条件外・通知停止",IF(E135="","基準日要確認",IF(E135&lt;'使い方'!$B$3,"過去予定・未完了を点検",IF(E135='使い方'!$B$3,"本日対象","予定")))))))</x:f>
      </x:c>
      <x:c r="J135" s="66" t="str">
        <x:f>IF(A135="","",'台帳_空欄'!U38)</x:f>
      </x:c>
    </x:row>
    <x:row r="136" ht="37" customHeight="1">
      <x:c r="A136" s="66" t="str">
        <x:f>IF('台帳_空欄'!A38="","",'台帳_空欄'!A38)</x:f>
      </x:c>
      <x:c r="B136" s="66" t="str">
        <x:f>IF(A136="","",'通知ルール'!A8)</x:f>
      </x:c>
      <x:c r="C136" s="70" t="str">
        <x:f>IF(OR(A136="",'台帳_空欄'!G38&lt;&gt;"確定",'台帳_空欄'!F38=""),"",'台帳_空欄'!F38)</x:f>
      </x:c>
      <x:c r="D136" s="66" t="str">
        <x:f>IF(A136="","",'通知ルール'!C8)</x:f>
      </x:c>
      <x:c r="E136" s="70" t="str">
        <x:f>IF(OR(A136="",C136=""),"",C136-D136)</x:f>
      </x:c>
      <x:c r="F136" s="66" t="str">
        <x:f>IF(A136="","",'通知ルール'!D8)</x:f>
      </x:c>
      <x:c r="G136" s="66" t="str">
        <x:f>IF(A136="","",'台帳_空欄'!J38&amp;"／"&amp;'台帳_空欄'!K38)</x:f>
      </x:c>
      <x:c r="H136" s="66" t="str">
        <x:f>IF(A136="","",'通知ルール'!F8)</x:f>
      </x:c>
      <x:c r="I136" s="66" t="str">
        <x:f>IF(A136="","",IF('台帳_空欄'!G38="対象外","対象外・別管理",IF('台帳_空欄'!G38&lt;&gt;"確定","保留・原本要確認",IF(NOT(AND('台帳_空欄'!$G$38="確定",'台帳_空欄'!$U$38&lt;&gt;"今回連絡完了")),"条件外・通知停止",IF(E136="","基準日要確認",IF(E136&lt;'使い方'!$B$3,"過去予定・未完了を点検",IF(E136='使い方'!$B$3,"本日対象","予定")))))))</x:f>
      </x:c>
      <x:c r="J136" s="66" t="str">
        <x:f>IF(A136="","",'台帳_空欄'!U38)</x:f>
      </x:c>
    </x:row>
    <x:row r="137" ht="37" customHeight="1">
      <x:c r="A137" s="66" t="str">
        <x:f>IF('台帳_空欄'!A38="","",'台帳_空欄'!A38)</x:f>
      </x:c>
      <x:c r="B137" s="66" t="str">
        <x:f>IF(A137="","",'通知ルール'!A9)</x:f>
      </x:c>
      <x:c r="C137" s="70" t="str">
        <x:f>IF(OR(A137="",'台帳_空欄'!G38&lt;&gt;"確定",'台帳_空欄'!F38=""),"",'台帳_空欄'!F38)</x:f>
      </x:c>
      <x:c r="D137" s="66" t="str">
        <x:f>IF(A137="","",'通知ルール'!C9)</x:f>
      </x:c>
      <x:c r="E137" s="70" t="str">
        <x:f>IF(OR(A137="",C137=""),"",C137-D137)</x:f>
      </x:c>
      <x:c r="F137" s="66" t="str">
        <x:f>IF(A137="","",'通知ルール'!D9)</x:f>
      </x:c>
      <x:c r="G137" s="66" t="str">
        <x:f>IF(A137="","",'台帳_空欄'!J38&amp;"／"&amp;'台帳_空欄'!K38&amp;"／部門責任者")</x:f>
      </x:c>
      <x:c r="H137" s="66" t="str">
        <x:f>IF(A137="","",'通知ルール'!F9)</x:f>
      </x:c>
      <x:c r="I137" s="66" t="str">
        <x:f>IF(A137="","",IF('台帳_空欄'!G38="対象外","対象外・別管理",IF('台帳_空欄'!G38&lt;&gt;"確定","保留・原本要確認",IF(NOT(AND('台帳_空欄'!$G$38="確定",'台帳_空欄'!$U$38&lt;&gt;"今回連絡完了")),"条件外・通知停止",IF(E137="","基準日要確認",IF(E137&lt;'使い方'!$B$3,"過去予定・未完了を点検",IF(E137='使い方'!$B$3,"本日対象","予定")))))))</x:f>
      </x:c>
      <x:c r="J137" s="66" t="str">
        <x:f>IF(A137="","",'台帳_空欄'!U38)</x:f>
      </x:c>
    </x:row>
    <x:row r="138" ht="37" customHeight="1">
      <x:c r="A138" s="66" t="str">
        <x:f>IF('台帳_空欄'!A39="","",'台帳_空欄'!A39)</x:f>
      </x:c>
      <x:c r="B138" s="66" t="str">
        <x:f>IF(A138="","",'通知ルール'!A6)</x:f>
      </x:c>
      <x:c r="C138" s="70" t="str">
        <x:f>IF(OR(A138="",'台帳_空欄'!G39&lt;&gt;"確定",'台帳_空欄'!I39=""),"",'台帳_空欄'!I39)</x:f>
      </x:c>
      <x:c r="D138" s="66" t="str">
        <x:f>IF(A138="","",'通知ルール'!C6)</x:f>
      </x:c>
      <x:c r="E138" s="70" t="str">
        <x:f>IF(OR(A138="",C138=""),"",C138-D138)</x:f>
      </x:c>
      <x:c r="F138" s="66" t="str">
        <x:f>IF(A138="","",'通知ルール'!D6)</x:f>
      </x:c>
      <x:c r="G138" s="66" t="str">
        <x:f>IF(A138="","",'台帳_空欄'!J39&amp;"／"&amp;'台帳_空欄'!K39)</x:f>
      </x:c>
      <x:c r="H138" s="66" t="str">
        <x:f>IF(A138="","",'通知ルール'!F6)</x:f>
      </x:c>
      <x:c r="I138" s="66" t="str">
        <x:f>IF(A138="","",IF('台帳_空欄'!G39="対象外","対象外・別管理",IF('台帳_空欄'!G39&lt;&gt;"確定","保留・原本要確認",IF(NOT(AND('台帳_空欄'!$G$39="確定",'台帳_空欄'!$L$39="未判断")),"条件外・通知停止",IF(E138="","基準日要確認",IF(E138&lt;'使い方'!$B$3,"過去予定・未完了を点検",IF(E138='使い方'!$B$3,"本日対象","予定")))))))</x:f>
      </x:c>
      <x:c r="J138" s="66" t="str">
        <x:f>IF(A138="","",'台帳_空欄'!U39)</x:f>
      </x:c>
    </x:row>
    <x:row r="139" ht="37" customHeight="1">
      <x:c r="A139" s="66" t="str">
        <x:f>IF('台帳_空欄'!A39="","",'台帳_空欄'!A39)</x:f>
      </x:c>
      <x:c r="B139" s="66" t="str">
        <x:f>IF(A139="","",'通知ルール'!A7)</x:f>
      </x:c>
      <x:c r="C139" s="70" t="str">
        <x:f>IF(OR(A139="",'台帳_空欄'!G39&lt;&gt;"確定",'台帳_空欄'!I39=""),"",'台帳_空欄'!I39)</x:f>
      </x:c>
      <x:c r="D139" s="66" t="str">
        <x:f>IF(A139="","",'通知ルール'!C7)</x:f>
      </x:c>
      <x:c r="E139" s="70" t="str">
        <x:f>IF(OR(A139="",C139=""),"",C139-D139)</x:f>
      </x:c>
      <x:c r="F139" s="66" t="str">
        <x:f>IF(A139="","",'通知ルール'!D7)</x:f>
      </x:c>
      <x:c r="G139" s="66" t="str">
        <x:f>IF(A139="","",'台帳_空欄'!J39&amp;"／"&amp;'台帳_空欄'!K39&amp;"／部門責任者")</x:f>
      </x:c>
      <x:c r="H139" s="66" t="str">
        <x:f>IF(A139="","",'通知ルール'!F7)</x:f>
      </x:c>
      <x:c r="I139" s="66" t="str">
        <x:f>IF(A139="","",IF('台帳_空欄'!G39="対象外","対象外・別管理",IF('台帳_空欄'!G39&lt;&gt;"確定","保留・原本要確認",IF(NOT(AND('台帳_空欄'!$G$39="確定",'台帳_空欄'!$L$39="未判断")),"条件外・通知停止",IF(E139="","基準日要確認",IF(E139&lt;'使い方'!$B$3,"過去予定・未完了を点検",IF(E139='使い方'!$B$3,"本日対象","予定")))))))</x:f>
      </x:c>
      <x:c r="J139" s="66" t="str">
        <x:f>IF(A139="","",'台帳_空欄'!U39)</x:f>
      </x:c>
    </x:row>
    <x:row r="140" ht="37" customHeight="1">
      <x:c r="A140" s="66" t="str">
        <x:f>IF('台帳_空欄'!A39="","",'台帳_空欄'!A39)</x:f>
      </x:c>
      <x:c r="B140" s="66" t="str">
        <x:f>IF(A140="","",'通知ルール'!A8)</x:f>
      </x:c>
      <x:c r="C140" s="70" t="str">
        <x:f>IF(OR(A140="",'台帳_空欄'!G39&lt;&gt;"確定",'台帳_空欄'!F39=""),"",'台帳_空欄'!F39)</x:f>
      </x:c>
      <x:c r="D140" s="66" t="str">
        <x:f>IF(A140="","",'通知ルール'!C8)</x:f>
      </x:c>
      <x:c r="E140" s="70" t="str">
        <x:f>IF(OR(A140="",C140=""),"",C140-D140)</x:f>
      </x:c>
      <x:c r="F140" s="66" t="str">
        <x:f>IF(A140="","",'通知ルール'!D8)</x:f>
      </x:c>
      <x:c r="G140" s="66" t="str">
        <x:f>IF(A140="","",'台帳_空欄'!J39&amp;"／"&amp;'台帳_空欄'!K39)</x:f>
      </x:c>
      <x:c r="H140" s="66" t="str">
        <x:f>IF(A140="","",'通知ルール'!F8)</x:f>
      </x:c>
      <x:c r="I140" s="66" t="str">
        <x:f>IF(A140="","",IF('台帳_空欄'!G39="対象外","対象外・別管理",IF('台帳_空欄'!G39&lt;&gt;"確定","保留・原本要確認",IF(NOT(AND('台帳_空欄'!$G$39="確定",'台帳_空欄'!$U$39&lt;&gt;"今回連絡完了")),"条件外・通知停止",IF(E140="","基準日要確認",IF(E140&lt;'使い方'!$B$3,"過去予定・未完了を点検",IF(E140='使い方'!$B$3,"本日対象","予定")))))))</x:f>
      </x:c>
      <x:c r="J140" s="66" t="str">
        <x:f>IF(A140="","",'台帳_空欄'!U39)</x:f>
      </x:c>
    </x:row>
    <x:row r="141" ht="37" customHeight="1">
      <x:c r="A141" s="66" t="str">
        <x:f>IF('台帳_空欄'!A39="","",'台帳_空欄'!A39)</x:f>
      </x:c>
      <x:c r="B141" s="66" t="str">
        <x:f>IF(A141="","",'通知ルール'!A9)</x:f>
      </x:c>
      <x:c r="C141" s="70" t="str">
        <x:f>IF(OR(A141="",'台帳_空欄'!G39&lt;&gt;"確定",'台帳_空欄'!F39=""),"",'台帳_空欄'!F39)</x:f>
      </x:c>
      <x:c r="D141" s="66" t="str">
        <x:f>IF(A141="","",'通知ルール'!C9)</x:f>
      </x:c>
      <x:c r="E141" s="70" t="str">
        <x:f>IF(OR(A141="",C141=""),"",C141-D141)</x:f>
      </x:c>
      <x:c r="F141" s="66" t="str">
        <x:f>IF(A141="","",'通知ルール'!D9)</x:f>
      </x:c>
      <x:c r="G141" s="66" t="str">
        <x:f>IF(A141="","",'台帳_空欄'!J39&amp;"／"&amp;'台帳_空欄'!K39&amp;"／部門責任者")</x:f>
      </x:c>
      <x:c r="H141" s="66" t="str">
        <x:f>IF(A141="","",'通知ルール'!F9)</x:f>
      </x:c>
      <x:c r="I141" s="66" t="str">
        <x:f>IF(A141="","",IF('台帳_空欄'!G39="対象外","対象外・別管理",IF('台帳_空欄'!G39&lt;&gt;"確定","保留・原本要確認",IF(NOT(AND('台帳_空欄'!$G$39="確定",'台帳_空欄'!$U$39&lt;&gt;"今回連絡完了")),"条件外・通知停止",IF(E141="","基準日要確認",IF(E141&lt;'使い方'!$B$3,"過去予定・未完了を点検",IF(E141='使い方'!$B$3,"本日対象","予定")))))))</x:f>
      </x:c>
      <x:c r="J141" s="66" t="str">
        <x:f>IF(A141="","",'台帳_空欄'!U39)</x:f>
      </x:c>
    </x:row>
    <x:row r="142" ht="37" customHeight="1">
      <x:c r="A142" s="66" t="str">
        <x:f>IF('台帳_空欄'!A40="","",'台帳_空欄'!A40)</x:f>
      </x:c>
      <x:c r="B142" s="66" t="str">
        <x:f>IF(A142="","",'通知ルール'!A6)</x:f>
      </x:c>
      <x:c r="C142" s="70" t="str">
        <x:f>IF(OR(A142="",'台帳_空欄'!G40&lt;&gt;"確定",'台帳_空欄'!I40=""),"",'台帳_空欄'!I40)</x:f>
      </x:c>
      <x:c r="D142" s="66" t="str">
        <x:f>IF(A142="","",'通知ルール'!C6)</x:f>
      </x:c>
      <x:c r="E142" s="70" t="str">
        <x:f>IF(OR(A142="",C142=""),"",C142-D142)</x:f>
      </x:c>
      <x:c r="F142" s="66" t="str">
        <x:f>IF(A142="","",'通知ルール'!D6)</x:f>
      </x:c>
      <x:c r="G142" s="66" t="str">
        <x:f>IF(A142="","",'台帳_空欄'!J40&amp;"／"&amp;'台帳_空欄'!K40)</x:f>
      </x:c>
      <x:c r="H142" s="66" t="str">
        <x:f>IF(A142="","",'通知ルール'!F6)</x:f>
      </x:c>
      <x:c r="I142" s="66" t="str">
        <x:f>IF(A142="","",IF('台帳_空欄'!G40="対象外","対象外・別管理",IF('台帳_空欄'!G40&lt;&gt;"確定","保留・原本要確認",IF(NOT(AND('台帳_空欄'!$G$40="確定",'台帳_空欄'!$L$40="未判断")),"条件外・通知停止",IF(E142="","基準日要確認",IF(E142&lt;'使い方'!$B$3,"過去予定・未完了を点検",IF(E142='使い方'!$B$3,"本日対象","予定")))))))</x:f>
      </x:c>
      <x:c r="J142" s="66" t="str">
        <x:f>IF(A142="","",'台帳_空欄'!U40)</x:f>
      </x:c>
    </x:row>
    <x:row r="143" ht="37" customHeight="1">
      <x:c r="A143" s="66" t="str">
        <x:f>IF('台帳_空欄'!A40="","",'台帳_空欄'!A40)</x:f>
      </x:c>
      <x:c r="B143" s="66" t="str">
        <x:f>IF(A143="","",'通知ルール'!A7)</x:f>
      </x:c>
      <x:c r="C143" s="70" t="str">
        <x:f>IF(OR(A143="",'台帳_空欄'!G40&lt;&gt;"確定",'台帳_空欄'!I40=""),"",'台帳_空欄'!I40)</x:f>
      </x:c>
      <x:c r="D143" s="66" t="str">
        <x:f>IF(A143="","",'通知ルール'!C7)</x:f>
      </x:c>
      <x:c r="E143" s="70" t="str">
        <x:f>IF(OR(A143="",C143=""),"",C143-D143)</x:f>
      </x:c>
      <x:c r="F143" s="66" t="str">
        <x:f>IF(A143="","",'通知ルール'!D7)</x:f>
      </x:c>
      <x:c r="G143" s="66" t="str">
        <x:f>IF(A143="","",'台帳_空欄'!J40&amp;"／"&amp;'台帳_空欄'!K40&amp;"／部門責任者")</x:f>
      </x:c>
      <x:c r="H143" s="66" t="str">
        <x:f>IF(A143="","",'通知ルール'!F7)</x:f>
      </x:c>
      <x:c r="I143" s="66" t="str">
        <x:f>IF(A143="","",IF('台帳_空欄'!G40="対象外","対象外・別管理",IF('台帳_空欄'!G40&lt;&gt;"確定","保留・原本要確認",IF(NOT(AND('台帳_空欄'!$G$40="確定",'台帳_空欄'!$L$40="未判断")),"条件外・通知停止",IF(E143="","基準日要確認",IF(E143&lt;'使い方'!$B$3,"過去予定・未完了を点検",IF(E143='使い方'!$B$3,"本日対象","予定")))))))</x:f>
      </x:c>
      <x:c r="J143" s="66" t="str">
        <x:f>IF(A143="","",'台帳_空欄'!U40)</x:f>
      </x:c>
    </x:row>
    <x:row r="144" ht="37" customHeight="1">
      <x:c r="A144" s="66" t="str">
        <x:f>IF('台帳_空欄'!A40="","",'台帳_空欄'!A40)</x:f>
      </x:c>
      <x:c r="B144" s="66" t="str">
        <x:f>IF(A144="","",'通知ルール'!A8)</x:f>
      </x:c>
      <x:c r="C144" s="70" t="str">
        <x:f>IF(OR(A144="",'台帳_空欄'!G40&lt;&gt;"確定",'台帳_空欄'!F40=""),"",'台帳_空欄'!F40)</x:f>
      </x:c>
      <x:c r="D144" s="66" t="str">
        <x:f>IF(A144="","",'通知ルール'!C8)</x:f>
      </x:c>
      <x:c r="E144" s="70" t="str">
        <x:f>IF(OR(A144="",C144=""),"",C144-D144)</x:f>
      </x:c>
      <x:c r="F144" s="66" t="str">
        <x:f>IF(A144="","",'通知ルール'!D8)</x:f>
      </x:c>
      <x:c r="G144" s="66" t="str">
        <x:f>IF(A144="","",'台帳_空欄'!J40&amp;"／"&amp;'台帳_空欄'!K40)</x:f>
      </x:c>
      <x:c r="H144" s="66" t="str">
        <x:f>IF(A144="","",'通知ルール'!F8)</x:f>
      </x:c>
      <x:c r="I144" s="66" t="str">
        <x:f>IF(A144="","",IF('台帳_空欄'!G40="対象外","対象外・別管理",IF('台帳_空欄'!G40&lt;&gt;"確定","保留・原本要確認",IF(NOT(AND('台帳_空欄'!$G$40="確定",'台帳_空欄'!$U$40&lt;&gt;"今回連絡完了")),"条件外・通知停止",IF(E144="","基準日要確認",IF(E144&lt;'使い方'!$B$3,"過去予定・未完了を点検",IF(E144='使い方'!$B$3,"本日対象","予定")))))))</x:f>
      </x:c>
      <x:c r="J144" s="66" t="str">
        <x:f>IF(A144="","",'台帳_空欄'!U40)</x:f>
      </x:c>
    </x:row>
    <x:row r="145" ht="37" customHeight="1">
      <x:c r="A145" s="66" t="str">
        <x:f>IF('台帳_空欄'!A40="","",'台帳_空欄'!A40)</x:f>
      </x:c>
      <x:c r="B145" s="66" t="str">
        <x:f>IF(A145="","",'通知ルール'!A9)</x:f>
      </x:c>
      <x:c r="C145" s="70" t="str">
        <x:f>IF(OR(A145="",'台帳_空欄'!G40&lt;&gt;"確定",'台帳_空欄'!F40=""),"",'台帳_空欄'!F40)</x:f>
      </x:c>
      <x:c r="D145" s="66" t="str">
        <x:f>IF(A145="","",'通知ルール'!C9)</x:f>
      </x:c>
      <x:c r="E145" s="70" t="str">
        <x:f>IF(OR(A145="",C145=""),"",C145-D145)</x:f>
      </x:c>
      <x:c r="F145" s="66" t="str">
        <x:f>IF(A145="","",'通知ルール'!D9)</x:f>
      </x:c>
      <x:c r="G145" s="66" t="str">
        <x:f>IF(A145="","",'台帳_空欄'!J40&amp;"／"&amp;'台帳_空欄'!K40&amp;"／部門責任者")</x:f>
      </x:c>
      <x:c r="H145" s="66" t="str">
        <x:f>IF(A145="","",'通知ルール'!F9)</x:f>
      </x:c>
      <x:c r="I145" s="66" t="str">
        <x:f>IF(A145="","",IF('台帳_空欄'!G40="対象外","対象外・別管理",IF('台帳_空欄'!G40&lt;&gt;"確定","保留・原本要確認",IF(NOT(AND('台帳_空欄'!$G$40="確定",'台帳_空欄'!$U$40&lt;&gt;"今回連絡完了")),"条件外・通知停止",IF(E145="","基準日要確認",IF(E145&lt;'使い方'!$B$3,"過去予定・未完了を点検",IF(E145='使い方'!$B$3,"本日対象","予定")))))))</x:f>
      </x:c>
      <x:c r="J145" s="66" t="str">
        <x:f>IF(A145="","",'台帳_空欄'!U40)</x:f>
      </x:c>
    </x:row>
    <x:row r="146" ht="37" customHeight="1">
      <x:c r="A146" s="66" t="str">
        <x:f>IF('台帳_空欄'!A41="","",'台帳_空欄'!A41)</x:f>
      </x:c>
      <x:c r="B146" s="66" t="str">
        <x:f>IF(A146="","",'通知ルール'!A6)</x:f>
      </x:c>
      <x:c r="C146" s="70" t="str">
        <x:f>IF(OR(A146="",'台帳_空欄'!G41&lt;&gt;"確定",'台帳_空欄'!I41=""),"",'台帳_空欄'!I41)</x:f>
      </x:c>
      <x:c r="D146" s="66" t="str">
        <x:f>IF(A146="","",'通知ルール'!C6)</x:f>
      </x:c>
      <x:c r="E146" s="70" t="str">
        <x:f>IF(OR(A146="",C146=""),"",C146-D146)</x:f>
      </x:c>
      <x:c r="F146" s="66" t="str">
        <x:f>IF(A146="","",'通知ルール'!D6)</x:f>
      </x:c>
      <x:c r="G146" s="66" t="str">
        <x:f>IF(A146="","",'台帳_空欄'!J41&amp;"／"&amp;'台帳_空欄'!K41)</x:f>
      </x:c>
      <x:c r="H146" s="66" t="str">
        <x:f>IF(A146="","",'通知ルール'!F6)</x:f>
      </x:c>
      <x:c r="I146" s="66" t="str">
        <x:f>IF(A146="","",IF('台帳_空欄'!G41="対象外","対象外・別管理",IF('台帳_空欄'!G41&lt;&gt;"確定","保留・原本要確認",IF(NOT(AND('台帳_空欄'!$G$41="確定",'台帳_空欄'!$L$41="未判断")),"条件外・通知停止",IF(E146="","基準日要確認",IF(E146&lt;'使い方'!$B$3,"過去予定・未完了を点検",IF(E146='使い方'!$B$3,"本日対象","予定")))))))</x:f>
      </x:c>
      <x:c r="J146" s="66" t="str">
        <x:f>IF(A146="","",'台帳_空欄'!U41)</x:f>
      </x:c>
    </x:row>
    <x:row r="147" ht="37" customHeight="1">
      <x:c r="A147" s="66" t="str">
        <x:f>IF('台帳_空欄'!A41="","",'台帳_空欄'!A41)</x:f>
      </x:c>
      <x:c r="B147" s="66" t="str">
        <x:f>IF(A147="","",'通知ルール'!A7)</x:f>
      </x:c>
      <x:c r="C147" s="70" t="str">
        <x:f>IF(OR(A147="",'台帳_空欄'!G41&lt;&gt;"確定",'台帳_空欄'!I41=""),"",'台帳_空欄'!I41)</x:f>
      </x:c>
      <x:c r="D147" s="66" t="str">
        <x:f>IF(A147="","",'通知ルール'!C7)</x:f>
      </x:c>
      <x:c r="E147" s="70" t="str">
        <x:f>IF(OR(A147="",C147=""),"",C147-D147)</x:f>
      </x:c>
      <x:c r="F147" s="66" t="str">
        <x:f>IF(A147="","",'通知ルール'!D7)</x:f>
      </x:c>
      <x:c r="G147" s="66" t="str">
        <x:f>IF(A147="","",'台帳_空欄'!J41&amp;"／"&amp;'台帳_空欄'!K41&amp;"／部門責任者")</x:f>
      </x:c>
      <x:c r="H147" s="66" t="str">
        <x:f>IF(A147="","",'通知ルール'!F7)</x:f>
      </x:c>
      <x:c r="I147" s="66" t="str">
        <x:f>IF(A147="","",IF('台帳_空欄'!G41="対象外","対象外・別管理",IF('台帳_空欄'!G41&lt;&gt;"確定","保留・原本要確認",IF(NOT(AND('台帳_空欄'!$G$41="確定",'台帳_空欄'!$L$41="未判断")),"条件外・通知停止",IF(E147="","基準日要確認",IF(E147&lt;'使い方'!$B$3,"過去予定・未完了を点検",IF(E147='使い方'!$B$3,"本日対象","予定")))))))</x:f>
      </x:c>
      <x:c r="J147" s="66" t="str">
        <x:f>IF(A147="","",'台帳_空欄'!U41)</x:f>
      </x:c>
    </x:row>
    <x:row r="148" ht="37" customHeight="1">
      <x:c r="A148" s="66" t="str">
        <x:f>IF('台帳_空欄'!A41="","",'台帳_空欄'!A41)</x:f>
      </x:c>
      <x:c r="B148" s="66" t="str">
        <x:f>IF(A148="","",'通知ルール'!A8)</x:f>
      </x:c>
      <x:c r="C148" s="70" t="str">
        <x:f>IF(OR(A148="",'台帳_空欄'!G41&lt;&gt;"確定",'台帳_空欄'!F41=""),"",'台帳_空欄'!F41)</x:f>
      </x:c>
      <x:c r="D148" s="66" t="str">
        <x:f>IF(A148="","",'通知ルール'!C8)</x:f>
      </x:c>
      <x:c r="E148" s="70" t="str">
        <x:f>IF(OR(A148="",C148=""),"",C148-D148)</x:f>
      </x:c>
      <x:c r="F148" s="66" t="str">
        <x:f>IF(A148="","",'通知ルール'!D8)</x:f>
      </x:c>
      <x:c r="G148" s="66" t="str">
        <x:f>IF(A148="","",'台帳_空欄'!J41&amp;"／"&amp;'台帳_空欄'!K41)</x:f>
      </x:c>
      <x:c r="H148" s="66" t="str">
        <x:f>IF(A148="","",'通知ルール'!F8)</x:f>
      </x:c>
      <x:c r="I148" s="66" t="str">
        <x:f>IF(A148="","",IF('台帳_空欄'!G41="対象外","対象外・別管理",IF('台帳_空欄'!G41&lt;&gt;"確定","保留・原本要確認",IF(NOT(AND('台帳_空欄'!$G$41="確定",'台帳_空欄'!$U$41&lt;&gt;"今回連絡完了")),"条件外・通知停止",IF(E148="","基準日要確認",IF(E148&lt;'使い方'!$B$3,"過去予定・未完了を点検",IF(E148='使い方'!$B$3,"本日対象","予定")))))))</x:f>
      </x:c>
      <x:c r="J148" s="66" t="str">
        <x:f>IF(A148="","",'台帳_空欄'!U41)</x:f>
      </x:c>
    </x:row>
    <x:row r="149" ht="37" customHeight="1">
      <x:c r="A149" s="66" t="str">
        <x:f>IF('台帳_空欄'!A41="","",'台帳_空欄'!A41)</x:f>
      </x:c>
      <x:c r="B149" s="66" t="str">
        <x:f>IF(A149="","",'通知ルール'!A9)</x:f>
      </x:c>
      <x:c r="C149" s="70" t="str">
        <x:f>IF(OR(A149="",'台帳_空欄'!G41&lt;&gt;"確定",'台帳_空欄'!F41=""),"",'台帳_空欄'!F41)</x:f>
      </x:c>
      <x:c r="D149" s="66" t="str">
        <x:f>IF(A149="","",'通知ルール'!C9)</x:f>
      </x:c>
      <x:c r="E149" s="70" t="str">
        <x:f>IF(OR(A149="",C149=""),"",C149-D149)</x:f>
      </x:c>
      <x:c r="F149" s="66" t="str">
        <x:f>IF(A149="","",'通知ルール'!D9)</x:f>
      </x:c>
      <x:c r="G149" s="66" t="str">
        <x:f>IF(A149="","",'台帳_空欄'!J41&amp;"／"&amp;'台帳_空欄'!K41&amp;"／部門責任者")</x:f>
      </x:c>
      <x:c r="H149" s="66" t="str">
        <x:f>IF(A149="","",'通知ルール'!F9)</x:f>
      </x:c>
      <x:c r="I149" s="66" t="str">
        <x:f>IF(A149="","",IF('台帳_空欄'!G41="対象外","対象外・別管理",IF('台帳_空欄'!G41&lt;&gt;"確定","保留・原本要確認",IF(NOT(AND('台帳_空欄'!$G$41="確定",'台帳_空欄'!$U$41&lt;&gt;"今回連絡完了")),"条件外・通知停止",IF(E149="","基準日要確認",IF(E149&lt;'使い方'!$B$3,"過去予定・未完了を点検",IF(E149='使い方'!$B$3,"本日対象","予定")))))))</x:f>
      </x:c>
      <x:c r="J149" s="66" t="str">
        <x:f>IF(A149="","",'台帳_空欄'!U41)</x:f>
      </x:c>
    </x:row>
    <x:row r="150" ht="37" customHeight="1">
      <x:c r="A150" s="66" t="str">
        <x:f>IF('台帳_空欄'!A42="","",'台帳_空欄'!A42)</x:f>
      </x:c>
      <x:c r="B150" s="66" t="str">
        <x:f>IF(A150="","",'通知ルール'!A6)</x:f>
      </x:c>
      <x:c r="C150" s="70" t="str">
        <x:f>IF(OR(A150="",'台帳_空欄'!G42&lt;&gt;"確定",'台帳_空欄'!I42=""),"",'台帳_空欄'!I42)</x:f>
      </x:c>
      <x:c r="D150" s="66" t="str">
        <x:f>IF(A150="","",'通知ルール'!C6)</x:f>
      </x:c>
      <x:c r="E150" s="70" t="str">
        <x:f>IF(OR(A150="",C150=""),"",C150-D150)</x:f>
      </x:c>
      <x:c r="F150" s="66" t="str">
        <x:f>IF(A150="","",'通知ルール'!D6)</x:f>
      </x:c>
      <x:c r="G150" s="66" t="str">
        <x:f>IF(A150="","",'台帳_空欄'!J42&amp;"／"&amp;'台帳_空欄'!K42)</x:f>
      </x:c>
      <x:c r="H150" s="66" t="str">
        <x:f>IF(A150="","",'通知ルール'!F6)</x:f>
      </x:c>
      <x:c r="I150" s="66" t="str">
        <x:f>IF(A150="","",IF('台帳_空欄'!G42="対象外","対象外・別管理",IF('台帳_空欄'!G42&lt;&gt;"確定","保留・原本要確認",IF(NOT(AND('台帳_空欄'!$G$42="確定",'台帳_空欄'!$L$42="未判断")),"条件外・通知停止",IF(E150="","基準日要確認",IF(E150&lt;'使い方'!$B$3,"過去予定・未完了を点検",IF(E150='使い方'!$B$3,"本日対象","予定")))))))</x:f>
      </x:c>
      <x:c r="J150" s="66" t="str">
        <x:f>IF(A150="","",'台帳_空欄'!U42)</x:f>
      </x:c>
    </x:row>
    <x:row r="151" ht="37" customHeight="1">
      <x:c r="A151" s="66" t="str">
        <x:f>IF('台帳_空欄'!A42="","",'台帳_空欄'!A42)</x:f>
      </x:c>
      <x:c r="B151" s="66" t="str">
        <x:f>IF(A151="","",'通知ルール'!A7)</x:f>
      </x:c>
      <x:c r="C151" s="70" t="str">
        <x:f>IF(OR(A151="",'台帳_空欄'!G42&lt;&gt;"確定",'台帳_空欄'!I42=""),"",'台帳_空欄'!I42)</x:f>
      </x:c>
      <x:c r="D151" s="66" t="str">
        <x:f>IF(A151="","",'通知ルール'!C7)</x:f>
      </x:c>
      <x:c r="E151" s="70" t="str">
        <x:f>IF(OR(A151="",C151=""),"",C151-D151)</x:f>
      </x:c>
      <x:c r="F151" s="66" t="str">
        <x:f>IF(A151="","",'通知ルール'!D7)</x:f>
      </x:c>
      <x:c r="G151" s="66" t="str">
        <x:f>IF(A151="","",'台帳_空欄'!J42&amp;"／"&amp;'台帳_空欄'!K42&amp;"／部門責任者")</x:f>
      </x:c>
      <x:c r="H151" s="66" t="str">
        <x:f>IF(A151="","",'通知ルール'!F7)</x:f>
      </x:c>
      <x:c r="I151" s="66" t="str">
        <x:f>IF(A151="","",IF('台帳_空欄'!G42="対象外","対象外・別管理",IF('台帳_空欄'!G42&lt;&gt;"確定","保留・原本要確認",IF(NOT(AND('台帳_空欄'!$G$42="確定",'台帳_空欄'!$L$42="未判断")),"条件外・通知停止",IF(E151="","基準日要確認",IF(E151&lt;'使い方'!$B$3,"過去予定・未完了を点検",IF(E151='使い方'!$B$3,"本日対象","予定")))))))</x:f>
      </x:c>
      <x:c r="J151" s="66" t="str">
        <x:f>IF(A151="","",'台帳_空欄'!U42)</x:f>
      </x:c>
    </x:row>
    <x:row r="152" ht="37" customHeight="1">
      <x:c r="A152" s="66" t="str">
        <x:f>IF('台帳_空欄'!A42="","",'台帳_空欄'!A42)</x:f>
      </x:c>
      <x:c r="B152" s="66" t="str">
        <x:f>IF(A152="","",'通知ルール'!A8)</x:f>
      </x:c>
      <x:c r="C152" s="70" t="str">
        <x:f>IF(OR(A152="",'台帳_空欄'!G42&lt;&gt;"確定",'台帳_空欄'!F42=""),"",'台帳_空欄'!F42)</x:f>
      </x:c>
      <x:c r="D152" s="66" t="str">
        <x:f>IF(A152="","",'通知ルール'!C8)</x:f>
      </x:c>
      <x:c r="E152" s="70" t="str">
        <x:f>IF(OR(A152="",C152=""),"",C152-D152)</x:f>
      </x:c>
      <x:c r="F152" s="66" t="str">
        <x:f>IF(A152="","",'通知ルール'!D8)</x:f>
      </x:c>
      <x:c r="G152" s="66" t="str">
        <x:f>IF(A152="","",'台帳_空欄'!J42&amp;"／"&amp;'台帳_空欄'!K42)</x:f>
      </x:c>
      <x:c r="H152" s="66" t="str">
        <x:f>IF(A152="","",'通知ルール'!F8)</x:f>
      </x:c>
      <x:c r="I152" s="66" t="str">
        <x:f>IF(A152="","",IF('台帳_空欄'!G42="対象外","対象外・別管理",IF('台帳_空欄'!G42&lt;&gt;"確定","保留・原本要確認",IF(NOT(AND('台帳_空欄'!$G$42="確定",'台帳_空欄'!$U$42&lt;&gt;"今回連絡完了")),"条件外・通知停止",IF(E152="","基準日要確認",IF(E152&lt;'使い方'!$B$3,"過去予定・未完了を点検",IF(E152='使い方'!$B$3,"本日対象","予定")))))))</x:f>
      </x:c>
      <x:c r="J152" s="66" t="str">
        <x:f>IF(A152="","",'台帳_空欄'!U42)</x:f>
      </x:c>
    </x:row>
    <x:row r="153" ht="37" customHeight="1">
      <x:c r="A153" s="66" t="str">
        <x:f>IF('台帳_空欄'!A42="","",'台帳_空欄'!A42)</x:f>
      </x:c>
      <x:c r="B153" s="66" t="str">
        <x:f>IF(A153="","",'通知ルール'!A9)</x:f>
      </x:c>
      <x:c r="C153" s="70" t="str">
        <x:f>IF(OR(A153="",'台帳_空欄'!G42&lt;&gt;"確定",'台帳_空欄'!F42=""),"",'台帳_空欄'!F42)</x:f>
      </x:c>
      <x:c r="D153" s="66" t="str">
        <x:f>IF(A153="","",'通知ルール'!C9)</x:f>
      </x:c>
      <x:c r="E153" s="70" t="str">
        <x:f>IF(OR(A153="",C153=""),"",C153-D153)</x:f>
      </x:c>
      <x:c r="F153" s="66" t="str">
        <x:f>IF(A153="","",'通知ルール'!D9)</x:f>
      </x:c>
      <x:c r="G153" s="66" t="str">
        <x:f>IF(A153="","",'台帳_空欄'!J42&amp;"／"&amp;'台帳_空欄'!K42&amp;"／部門責任者")</x:f>
      </x:c>
      <x:c r="H153" s="66" t="str">
        <x:f>IF(A153="","",'通知ルール'!F9)</x:f>
      </x:c>
      <x:c r="I153" s="66" t="str">
        <x:f>IF(A153="","",IF('台帳_空欄'!G42="対象外","対象外・別管理",IF('台帳_空欄'!G42&lt;&gt;"確定","保留・原本要確認",IF(NOT(AND('台帳_空欄'!$G$42="確定",'台帳_空欄'!$U$42&lt;&gt;"今回連絡完了")),"条件外・通知停止",IF(E153="","基準日要確認",IF(E153&lt;'使い方'!$B$3,"過去予定・未完了を点検",IF(E153='使い方'!$B$3,"本日対象","予定")))))))</x:f>
      </x:c>
      <x:c r="J153" s="66" t="str">
        <x:f>IF(A153="","",'台帳_空欄'!U42)</x:f>
      </x:c>
    </x:row>
    <x:row r="154" ht="37" customHeight="1">
      <x:c r="A154" s="66" t="str">
        <x:f>IF('台帳_空欄'!A43="","",'台帳_空欄'!A43)</x:f>
      </x:c>
      <x:c r="B154" s="66" t="str">
        <x:f>IF(A154="","",'通知ルール'!A6)</x:f>
      </x:c>
      <x:c r="C154" s="70" t="str">
        <x:f>IF(OR(A154="",'台帳_空欄'!G43&lt;&gt;"確定",'台帳_空欄'!I43=""),"",'台帳_空欄'!I43)</x:f>
      </x:c>
      <x:c r="D154" s="66" t="str">
        <x:f>IF(A154="","",'通知ルール'!C6)</x:f>
      </x:c>
      <x:c r="E154" s="70" t="str">
        <x:f>IF(OR(A154="",C154=""),"",C154-D154)</x:f>
      </x:c>
      <x:c r="F154" s="66" t="str">
        <x:f>IF(A154="","",'通知ルール'!D6)</x:f>
      </x:c>
      <x:c r="G154" s="66" t="str">
        <x:f>IF(A154="","",'台帳_空欄'!J43&amp;"／"&amp;'台帳_空欄'!K43)</x:f>
      </x:c>
      <x:c r="H154" s="66" t="str">
        <x:f>IF(A154="","",'通知ルール'!F6)</x:f>
      </x:c>
      <x:c r="I154" s="66" t="str">
        <x:f>IF(A154="","",IF('台帳_空欄'!G43="対象外","対象外・別管理",IF('台帳_空欄'!G43&lt;&gt;"確定","保留・原本要確認",IF(NOT(AND('台帳_空欄'!$G$43="確定",'台帳_空欄'!$L$43="未判断")),"条件外・通知停止",IF(E154="","基準日要確認",IF(E154&lt;'使い方'!$B$3,"過去予定・未完了を点検",IF(E154='使い方'!$B$3,"本日対象","予定")))))))</x:f>
      </x:c>
      <x:c r="J154" s="66" t="str">
        <x:f>IF(A154="","",'台帳_空欄'!U43)</x:f>
      </x:c>
    </x:row>
    <x:row r="155" ht="37" customHeight="1">
      <x:c r="A155" s="66" t="str">
        <x:f>IF('台帳_空欄'!A43="","",'台帳_空欄'!A43)</x:f>
      </x:c>
      <x:c r="B155" s="66" t="str">
        <x:f>IF(A155="","",'通知ルール'!A7)</x:f>
      </x:c>
      <x:c r="C155" s="70" t="str">
        <x:f>IF(OR(A155="",'台帳_空欄'!G43&lt;&gt;"確定",'台帳_空欄'!I43=""),"",'台帳_空欄'!I43)</x:f>
      </x:c>
      <x:c r="D155" s="66" t="str">
        <x:f>IF(A155="","",'通知ルール'!C7)</x:f>
      </x:c>
      <x:c r="E155" s="70" t="str">
        <x:f>IF(OR(A155="",C155=""),"",C155-D155)</x:f>
      </x:c>
      <x:c r="F155" s="66" t="str">
        <x:f>IF(A155="","",'通知ルール'!D7)</x:f>
      </x:c>
      <x:c r="G155" s="66" t="str">
        <x:f>IF(A155="","",'台帳_空欄'!J43&amp;"／"&amp;'台帳_空欄'!K43&amp;"／部門責任者")</x:f>
      </x:c>
      <x:c r="H155" s="66" t="str">
        <x:f>IF(A155="","",'通知ルール'!F7)</x:f>
      </x:c>
      <x:c r="I155" s="66" t="str">
        <x:f>IF(A155="","",IF('台帳_空欄'!G43="対象外","対象外・別管理",IF('台帳_空欄'!G43&lt;&gt;"確定","保留・原本要確認",IF(NOT(AND('台帳_空欄'!$G$43="確定",'台帳_空欄'!$L$43="未判断")),"条件外・通知停止",IF(E155="","基準日要確認",IF(E155&lt;'使い方'!$B$3,"過去予定・未完了を点検",IF(E155='使い方'!$B$3,"本日対象","予定")))))))</x:f>
      </x:c>
      <x:c r="J155" s="66" t="str">
        <x:f>IF(A155="","",'台帳_空欄'!U43)</x:f>
      </x:c>
    </x:row>
    <x:row r="156" ht="37" customHeight="1">
      <x:c r="A156" s="66" t="str">
        <x:f>IF('台帳_空欄'!A43="","",'台帳_空欄'!A43)</x:f>
      </x:c>
      <x:c r="B156" s="66" t="str">
        <x:f>IF(A156="","",'通知ルール'!A8)</x:f>
      </x:c>
      <x:c r="C156" s="70" t="str">
        <x:f>IF(OR(A156="",'台帳_空欄'!G43&lt;&gt;"確定",'台帳_空欄'!F43=""),"",'台帳_空欄'!F43)</x:f>
      </x:c>
      <x:c r="D156" s="66" t="str">
        <x:f>IF(A156="","",'通知ルール'!C8)</x:f>
      </x:c>
      <x:c r="E156" s="70" t="str">
        <x:f>IF(OR(A156="",C156=""),"",C156-D156)</x:f>
      </x:c>
      <x:c r="F156" s="66" t="str">
        <x:f>IF(A156="","",'通知ルール'!D8)</x:f>
      </x:c>
      <x:c r="G156" s="66" t="str">
        <x:f>IF(A156="","",'台帳_空欄'!J43&amp;"／"&amp;'台帳_空欄'!K43)</x:f>
      </x:c>
      <x:c r="H156" s="66" t="str">
        <x:f>IF(A156="","",'通知ルール'!F8)</x:f>
      </x:c>
      <x:c r="I156" s="66" t="str">
        <x:f>IF(A156="","",IF('台帳_空欄'!G43="対象外","対象外・別管理",IF('台帳_空欄'!G43&lt;&gt;"確定","保留・原本要確認",IF(NOT(AND('台帳_空欄'!$G$43="確定",'台帳_空欄'!$U$43&lt;&gt;"今回連絡完了")),"条件外・通知停止",IF(E156="","基準日要確認",IF(E156&lt;'使い方'!$B$3,"過去予定・未完了を点検",IF(E156='使い方'!$B$3,"本日対象","予定")))))))</x:f>
      </x:c>
      <x:c r="J156" s="66" t="str">
        <x:f>IF(A156="","",'台帳_空欄'!U43)</x:f>
      </x:c>
    </x:row>
    <x:row r="157" ht="37" customHeight="1">
      <x:c r="A157" s="66" t="str">
        <x:f>IF('台帳_空欄'!A43="","",'台帳_空欄'!A43)</x:f>
      </x:c>
      <x:c r="B157" s="66" t="str">
        <x:f>IF(A157="","",'通知ルール'!A9)</x:f>
      </x:c>
      <x:c r="C157" s="70" t="str">
        <x:f>IF(OR(A157="",'台帳_空欄'!G43&lt;&gt;"確定",'台帳_空欄'!F43=""),"",'台帳_空欄'!F43)</x:f>
      </x:c>
      <x:c r="D157" s="66" t="str">
        <x:f>IF(A157="","",'通知ルール'!C9)</x:f>
      </x:c>
      <x:c r="E157" s="70" t="str">
        <x:f>IF(OR(A157="",C157=""),"",C157-D157)</x:f>
      </x:c>
      <x:c r="F157" s="66" t="str">
        <x:f>IF(A157="","",'通知ルール'!D9)</x:f>
      </x:c>
      <x:c r="G157" s="66" t="str">
        <x:f>IF(A157="","",'台帳_空欄'!J43&amp;"／"&amp;'台帳_空欄'!K43&amp;"／部門責任者")</x:f>
      </x:c>
      <x:c r="H157" s="66" t="str">
        <x:f>IF(A157="","",'通知ルール'!F9)</x:f>
      </x:c>
      <x:c r="I157" s="66" t="str">
        <x:f>IF(A157="","",IF('台帳_空欄'!G43="対象外","対象外・別管理",IF('台帳_空欄'!G43&lt;&gt;"確定","保留・原本要確認",IF(NOT(AND('台帳_空欄'!$G$43="確定",'台帳_空欄'!$U$43&lt;&gt;"今回連絡完了")),"条件外・通知停止",IF(E157="","基準日要確認",IF(E157&lt;'使い方'!$B$3,"過去予定・未完了を点検",IF(E157='使い方'!$B$3,"本日対象","予定")))))))</x:f>
      </x:c>
      <x:c r="J157" s="66" t="str">
        <x:f>IF(A157="","",'台帳_空欄'!U43)</x:f>
      </x:c>
    </x:row>
    <x:row r="158" ht="37" customHeight="1">
      <x:c r="A158" s="66" t="str">
        <x:f>IF('台帳_空欄'!A44="","",'台帳_空欄'!A44)</x:f>
      </x:c>
      <x:c r="B158" s="66" t="str">
        <x:f>IF(A158="","",'通知ルール'!A6)</x:f>
      </x:c>
      <x:c r="C158" s="70" t="str">
        <x:f>IF(OR(A158="",'台帳_空欄'!G44&lt;&gt;"確定",'台帳_空欄'!I44=""),"",'台帳_空欄'!I44)</x:f>
      </x:c>
      <x:c r="D158" s="66" t="str">
        <x:f>IF(A158="","",'通知ルール'!C6)</x:f>
      </x:c>
      <x:c r="E158" s="70" t="str">
        <x:f>IF(OR(A158="",C158=""),"",C158-D158)</x:f>
      </x:c>
      <x:c r="F158" s="66" t="str">
        <x:f>IF(A158="","",'通知ルール'!D6)</x:f>
      </x:c>
      <x:c r="G158" s="66" t="str">
        <x:f>IF(A158="","",'台帳_空欄'!J44&amp;"／"&amp;'台帳_空欄'!K44)</x:f>
      </x:c>
      <x:c r="H158" s="66" t="str">
        <x:f>IF(A158="","",'通知ルール'!F6)</x:f>
      </x:c>
      <x:c r="I158" s="66" t="str">
        <x:f>IF(A158="","",IF('台帳_空欄'!G44="対象外","対象外・別管理",IF('台帳_空欄'!G44&lt;&gt;"確定","保留・原本要確認",IF(NOT(AND('台帳_空欄'!$G$44="確定",'台帳_空欄'!$L$44="未判断")),"条件外・通知停止",IF(E158="","基準日要確認",IF(E158&lt;'使い方'!$B$3,"過去予定・未完了を点検",IF(E158='使い方'!$B$3,"本日対象","予定")))))))</x:f>
      </x:c>
      <x:c r="J158" s="66" t="str">
        <x:f>IF(A158="","",'台帳_空欄'!U44)</x:f>
      </x:c>
    </x:row>
    <x:row r="159" ht="37" customHeight="1">
      <x:c r="A159" s="66" t="str">
        <x:f>IF('台帳_空欄'!A44="","",'台帳_空欄'!A44)</x:f>
      </x:c>
      <x:c r="B159" s="66" t="str">
        <x:f>IF(A159="","",'通知ルール'!A7)</x:f>
      </x:c>
      <x:c r="C159" s="70" t="str">
        <x:f>IF(OR(A159="",'台帳_空欄'!G44&lt;&gt;"確定",'台帳_空欄'!I44=""),"",'台帳_空欄'!I44)</x:f>
      </x:c>
      <x:c r="D159" s="66" t="str">
        <x:f>IF(A159="","",'通知ルール'!C7)</x:f>
      </x:c>
      <x:c r="E159" s="70" t="str">
        <x:f>IF(OR(A159="",C159=""),"",C159-D159)</x:f>
      </x:c>
      <x:c r="F159" s="66" t="str">
        <x:f>IF(A159="","",'通知ルール'!D7)</x:f>
      </x:c>
      <x:c r="G159" s="66" t="str">
        <x:f>IF(A159="","",'台帳_空欄'!J44&amp;"／"&amp;'台帳_空欄'!K44&amp;"／部門責任者")</x:f>
      </x:c>
      <x:c r="H159" s="66" t="str">
        <x:f>IF(A159="","",'通知ルール'!F7)</x:f>
      </x:c>
      <x:c r="I159" s="66" t="str">
        <x:f>IF(A159="","",IF('台帳_空欄'!G44="対象外","対象外・別管理",IF('台帳_空欄'!G44&lt;&gt;"確定","保留・原本要確認",IF(NOT(AND('台帳_空欄'!$G$44="確定",'台帳_空欄'!$L$44="未判断")),"条件外・通知停止",IF(E159="","基準日要確認",IF(E159&lt;'使い方'!$B$3,"過去予定・未完了を点検",IF(E159='使い方'!$B$3,"本日対象","予定")))))))</x:f>
      </x:c>
      <x:c r="J159" s="66" t="str">
        <x:f>IF(A159="","",'台帳_空欄'!U44)</x:f>
      </x:c>
    </x:row>
    <x:row r="160" ht="37" customHeight="1">
      <x:c r="A160" s="66" t="str">
        <x:f>IF('台帳_空欄'!A44="","",'台帳_空欄'!A44)</x:f>
      </x:c>
      <x:c r="B160" s="66" t="str">
        <x:f>IF(A160="","",'通知ルール'!A8)</x:f>
      </x:c>
      <x:c r="C160" s="70" t="str">
        <x:f>IF(OR(A160="",'台帳_空欄'!G44&lt;&gt;"確定",'台帳_空欄'!F44=""),"",'台帳_空欄'!F44)</x:f>
      </x:c>
      <x:c r="D160" s="66" t="str">
        <x:f>IF(A160="","",'通知ルール'!C8)</x:f>
      </x:c>
      <x:c r="E160" s="70" t="str">
        <x:f>IF(OR(A160="",C160=""),"",C160-D160)</x:f>
      </x:c>
      <x:c r="F160" s="66" t="str">
        <x:f>IF(A160="","",'通知ルール'!D8)</x:f>
      </x:c>
      <x:c r="G160" s="66" t="str">
        <x:f>IF(A160="","",'台帳_空欄'!J44&amp;"／"&amp;'台帳_空欄'!K44)</x:f>
      </x:c>
      <x:c r="H160" s="66" t="str">
        <x:f>IF(A160="","",'通知ルール'!F8)</x:f>
      </x:c>
      <x:c r="I160" s="66" t="str">
        <x:f>IF(A160="","",IF('台帳_空欄'!G44="対象外","対象外・別管理",IF('台帳_空欄'!G44&lt;&gt;"確定","保留・原本要確認",IF(NOT(AND('台帳_空欄'!$G$44="確定",'台帳_空欄'!$U$44&lt;&gt;"今回連絡完了")),"条件外・通知停止",IF(E160="","基準日要確認",IF(E160&lt;'使い方'!$B$3,"過去予定・未完了を点検",IF(E160='使い方'!$B$3,"本日対象","予定")))))))</x:f>
      </x:c>
      <x:c r="J160" s="66" t="str">
        <x:f>IF(A160="","",'台帳_空欄'!U44)</x:f>
      </x:c>
    </x:row>
    <x:row r="161" ht="37" customHeight="1">
      <x:c r="A161" s="66" t="str">
        <x:f>IF('台帳_空欄'!A44="","",'台帳_空欄'!A44)</x:f>
      </x:c>
      <x:c r="B161" s="66" t="str">
        <x:f>IF(A161="","",'通知ルール'!A9)</x:f>
      </x:c>
      <x:c r="C161" s="70" t="str">
        <x:f>IF(OR(A161="",'台帳_空欄'!G44&lt;&gt;"確定",'台帳_空欄'!F44=""),"",'台帳_空欄'!F44)</x:f>
      </x:c>
      <x:c r="D161" s="66" t="str">
        <x:f>IF(A161="","",'通知ルール'!C9)</x:f>
      </x:c>
      <x:c r="E161" s="70" t="str">
        <x:f>IF(OR(A161="",C161=""),"",C161-D161)</x:f>
      </x:c>
      <x:c r="F161" s="66" t="str">
        <x:f>IF(A161="","",'通知ルール'!D9)</x:f>
      </x:c>
      <x:c r="G161" s="66" t="str">
        <x:f>IF(A161="","",'台帳_空欄'!J44&amp;"／"&amp;'台帳_空欄'!K44&amp;"／部門責任者")</x:f>
      </x:c>
      <x:c r="H161" s="66" t="str">
        <x:f>IF(A161="","",'通知ルール'!F9)</x:f>
      </x:c>
      <x:c r="I161" s="66" t="str">
        <x:f>IF(A161="","",IF('台帳_空欄'!G44="対象外","対象外・別管理",IF('台帳_空欄'!G44&lt;&gt;"確定","保留・原本要確認",IF(NOT(AND('台帳_空欄'!$G$44="確定",'台帳_空欄'!$U$44&lt;&gt;"今回連絡完了")),"条件外・通知停止",IF(E161="","基準日要確認",IF(E161&lt;'使い方'!$B$3,"過去予定・未完了を点検",IF(E161='使い方'!$B$3,"本日対象","予定")))))))</x:f>
      </x:c>
      <x:c r="J161" s="66" t="str">
        <x:f>IF(A161="","",'台帳_空欄'!U44)</x:f>
      </x:c>
    </x:row>
    <x:row r="162" ht="37" customHeight="1">
      <x:c r="A162" s="66" t="str">
        <x:f>IF('台帳_空欄'!A45="","",'台帳_空欄'!A45)</x:f>
      </x:c>
      <x:c r="B162" s="66" t="str">
        <x:f>IF(A162="","",'通知ルール'!A6)</x:f>
      </x:c>
      <x:c r="C162" s="70" t="str">
        <x:f>IF(OR(A162="",'台帳_空欄'!G45&lt;&gt;"確定",'台帳_空欄'!I45=""),"",'台帳_空欄'!I45)</x:f>
      </x:c>
      <x:c r="D162" s="66" t="str">
        <x:f>IF(A162="","",'通知ルール'!C6)</x:f>
      </x:c>
      <x:c r="E162" s="70" t="str">
        <x:f>IF(OR(A162="",C162=""),"",C162-D162)</x:f>
      </x:c>
      <x:c r="F162" s="66" t="str">
        <x:f>IF(A162="","",'通知ルール'!D6)</x:f>
      </x:c>
      <x:c r="G162" s="66" t="str">
        <x:f>IF(A162="","",'台帳_空欄'!J45&amp;"／"&amp;'台帳_空欄'!K45)</x:f>
      </x:c>
      <x:c r="H162" s="66" t="str">
        <x:f>IF(A162="","",'通知ルール'!F6)</x:f>
      </x:c>
      <x:c r="I162" s="66" t="str">
        <x:f>IF(A162="","",IF('台帳_空欄'!G45="対象外","対象外・別管理",IF('台帳_空欄'!G45&lt;&gt;"確定","保留・原本要確認",IF(NOT(AND('台帳_空欄'!$G$45="確定",'台帳_空欄'!$L$45="未判断")),"条件外・通知停止",IF(E162="","基準日要確認",IF(E162&lt;'使い方'!$B$3,"過去予定・未完了を点検",IF(E162='使い方'!$B$3,"本日対象","予定")))))))</x:f>
      </x:c>
      <x:c r="J162" s="66" t="str">
        <x:f>IF(A162="","",'台帳_空欄'!U45)</x:f>
      </x:c>
    </x:row>
    <x:row r="163" ht="37" customHeight="1">
      <x:c r="A163" s="66" t="str">
        <x:f>IF('台帳_空欄'!A45="","",'台帳_空欄'!A45)</x:f>
      </x:c>
      <x:c r="B163" s="66" t="str">
        <x:f>IF(A163="","",'通知ルール'!A7)</x:f>
      </x:c>
      <x:c r="C163" s="70" t="str">
        <x:f>IF(OR(A163="",'台帳_空欄'!G45&lt;&gt;"確定",'台帳_空欄'!I45=""),"",'台帳_空欄'!I45)</x:f>
      </x:c>
      <x:c r="D163" s="66" t="str">
        <x:f>IF(A163="","",'通知ルール'!C7)</x:f>
      </x:c>
      <x:c r="E163" s="70" t="str">
        <x:f>IF(OR(A163="",C163=""),"",C163-D163)</x:f>
      </x:c>
      <x:c r="F163" s="66" t="str">
        <x:f>IF(A163="","",'通知ルール'!D7)</x:f>
      </x:c>
      <x:c r="G163" s="66" t="str">
        <x:f>IF(A163="","",'台帳_空欄'!J45&amp;"／"&amp;'台帳_空欄'!K45&amp;"／部門責任者")</x:f>
      </x:c>
      <x:c r="H163" s="66" t="str">
        <x:f>IF(A163="","",'通知ルール'!F7)</x:f>
      </x:c>
      <x:c r="I163" s="66" t="str">
        <x:f>IF(A163="","",IF('台帳_空欄'!G45="対象外","対象外・別管理",IF('台帳_空欄'!G45&lt;&gt;"確定","保留・原本要確認",IF(NOT(AND('台帳_空欄'!$G$45="確定",'台帳_空欄'!$L$45="未判断")),"条件外・通知停止",IF(E163="","基準日要確認",IF(E163&lt;'使い方'!$B$3,"過去予定・未完了を点検",IF(E163='使い方'!$B$3,"本日対象","予定")))))))</x:f>
      </x:c>
      <x:c r="J163" s="66" t="str">
        <x:f>IF(A163="","",'台帳_空欄'!U45)</x:f>
      </x:c>
    </x:row>
    <x:row r="164" ht="37" customHeight="1">
      <x:c r="A164" s="66" t="str">
        <x:f>IF('台帳_空欄'!A45="","",'台帳_空欄'!A45)</x:f>
      </x:c>
      <x:c r="B164" s="66" t="str">
        <x:f>IF(A164="","",'通知ルール'!A8)</x:f>
      </x:c>
      <x:c r="C164" s="70" t="str">
        <x:f>IF(OR(A164="",'台帳_空欄'!G45&lt;&gt;"確定",'台帳_空欄'!F45=""),"",'台帳_空欄'!F45)</x:f>
      </x:c>
      <x:c r="D164" s="66" t="str">
        <x:f>IF(A164="","",'通知ルール'!C8)</x:f>
      </x:c>
      <x:c r="E164" s="70" t="str">
        <x:f>IF(OR(A164="",C164=""),"",C164-D164)</x:f>
      </x:c>
      <x:c r="F164" s="66" t="str">
        <x:f>IF(A164="","",'通知ルール'!D8)</x:f>
      </x:c>
      <x:c r="G164" s="66" t="str">
        <x:f>IF(A164="","",'台帳_空欄'!J45&amp;"／"&amp;'台帳_空欄'!K45)</x:f>
      </x:c>
      <x:c r="H164" s="66" t="str">
        <x:f>IF(A164="","",'通知ルール'!F8)</x:f>
      </x:c>
      <x:c r="I164" s="66" t="str">
        <x:f>IF(A164="","",IF('台帳_空欄'!G45="対象外","対象外・別管理",IF('台帳_空欄'!G45&lt;&gt;"確定","保留・原本要確認",IF(NOT(AND('台帳_空欄'!$G$45="確定",'台帳_空欄'!$U$45&lt;&gt;"今回連絡完了")),"条件外・通知停止",IF(E164="","基準日要確認",IF(E164&lt;'使い方'!$B$3,"過去予定・未完了を点検",IF(E164='使い方'!$B$3,"本日対象","予定")))))))</x:f>
      </x:c>
      <x:c r="J164" s="66" t="str">
        <x:f>IF(A164="","",'台帳_空欄'!U45)</x:f>
      </x:c>
    </x:row>
    <x:row r="165" ht="37" customHeight="1">
      <x:c r="A165" s="66" t="str">
        <x:f>IF('台帳_空欄'!A45="","",'台帳_空欄'!A45)</x:f>
      </x:c>
      <x:c r="B165" s="66" t="str">
        <x:f>IF(A165="","",'通知ルール'!A9)</x:f>
      </x:c>
      <x:c r="C165" s="70" t="str">
        <x:f>IF(OR(A165="",'台帳_空欄'!G45&lt;&gt;"確定",'台帳_空欄'!F45=""),"",'台帳_空欄'!F45)</x:f>
      </x:c>
      <x:c r="D165" s="66" t="str">
        <x:f>IF(A165="","",'通知ルール'!C9)</x:f>
      </x:c>
      <x:c r="E165" s="70" t="str">
        <x:f>IF(OR(A165="",C165=""),"",C165-D165)</x:f>
      </x:c>
      <x:c r="F165" s="66" t="str">
        <x:f>IF(A165="","",'通知ルール'!D9)</x:f>
      </x:c>
      <x:c r="G165" s="66" t="str">
        <x:f>IF(A165="","",'台帳_空欄'!J45&amp;"／"&amp;'台帳_空欄'!K45&amp;"／部門責任者")</x:f>
      </x:c>
      <x:c r="H165" s="66" t="str">
        <x:f>IF(A165="","",'通知ルール'!F9)</x:f>
      </x:c>
      <x:c r="I165" s="66" t="str">
        <x:f>IF(A165="","",IF('台帳_空欄'!G45="対象外","対象外・別管理",IF('台帳_空欄'!G45&lt;&gt;"確定","保留・原本要確認",IF(NOT(AND('台帳_空欄'!$G$45="確定",'台帳_空欄'!$U$45&lt;&gt;"今回連絡完了")),"条件外・通知停止",IF(E165="","基準日要確認",IF(E165&lt;'使い方'!$B$3,"過去予定・未完了を点検",IF(E165='使い方'!$B$3,"本日対象","予定")))))))</x:f>
      </x:c>
      <x:c r="J165" s="66" t="str">
        <x:f>IF(A165="","",'台帳_空欄'!U45)</x:f>
      </x:c>
    </x:row>
    <x:row r="166" ht="37" customHeight="1">
      <x:c r="A166" s="66" t="str">
        <x:f>IF('台帳_空欄'!A46="","",'台帳_空欄'!A46)</x:f>
      </x:c>
      <x:c r="B166" s="66" t="str">
        <x:f>IF(A166="","",'通知ルール'!A6)</x:f>
      </x:c>
      <x:c r="C166" s="70" t="str">
        <x:f>IF(OR(A166="",'台帳_空欄'!G46&lt;&gt;"確定",'台帳_空欄'!I46=""),"",'台帳_空欄'!I46)</x:f>
      </x:c>
      <x:c r="D166" s="66" t="str">
        <x:f>IF(A166="","",'通知ルール'!C6)</x:f>
      </x:c>
      <x:c r="E166" s="70" t="str">
        <x:f>IF(OR(A166="",C166=""),"",C166-D166)</x:f>
      </x:c>
      <x:c r="F166" s="66" t="str">
        <x:f>IF(A166="","",'通知ルール'!D6)</x:f>
      </x:c>
      <x:c r="G166" s="66" t="str">
        <x:f>IF(A166="","",'台帳_空欄'!J46&amp;"／"&amp;'台帳_空欄'!K46)</x:f>
      </x:c>
      <x:c r="H166" s="66" t="str">
        <x:f>IF(A166="","",'通知ルール'!F6)</x:f>
      </x:c>
      <x:c r="I166" s="66" t="str">
        <x:f>IF(A166="","",IF('台帳_空欄'!G46="対象外","対象外・別管理",IF('台帳_空欄'!G46&lt;&gt;"確定","保留・原本要確認",IF(NOT(AND('台帳_空欄'!$G$46="確定",'台帳_空欄'!$L$46="未判断")),"条件外・通知停止",IF(E166="","基準日要確認",IF(E166&lt;'使い方'!$B$3,"過去予定・未完了を点検",IF(E166='使い方'!$B$3,"本日対象","予定")))))))</x:f>
      </x:c>
      <x:c r="J166" s="66" t="str">
        <x:f>IF(A166="","",'台帳_空欄'!U46)</x:f>
      </x:c>
    </x:row>
    <x:row r="167" ht="37" customHeight="1">
      <x:c r="A167" s="66" t="str">
        <x:f>IF('台帳_空欄'!A46="","",'台帳_空欄'!A46)</x:f>
      </x:c>
      <x:c r="B167" s="66" t="str">
        <x:f>IF(A167="","",'通知ルール'!A7)</x:f>
      </x:c>
      <x:c r="C167" s="70" t="str">
        <x:f>IF(OR(A167="",'台帳_空欄'!G46&lt;&gt;"確定",'台帳_空欄'!I46=""),"",'台帳_空欄'!I46)</x:f>
      </x:c>
      <x:c r="D167" s="66" t="str">
        <x:f>IF(A167="","",'通知ルール'!C7)</x:f>
      </x:c>
      <x:c r="E167" s="70" t="str">
        <x:f>IF(OR(A167="",C167=""),"",C167-D167)</x:f>
      </x:c>
      <x:c r="F167" s="66" t="str">
        <x:f>IF(A167="","",'通知ルール'!D7)</x:f>
      </x:c>
      <x:c r="G167" s="66" t="str">
        <x:f>IF(A167="","",'台帳_空欄'!J46&amp;"／"&amp;'台帳_空欄'!K46&amp;"／部門責任者")</x:f>
      </x:c>
      <x:c r="H167" s="66" t="str">
        <x:f>IF(A167="","",'通知ルール'!F7)</x:f>
      </x:c>
      <x:c r="I167" s="66" t="str">
        <x:f>IF(A167="","",IF('台帳_空欄'!G46="対象外","対象外・別管理",IF('台帳_空欄'!G46&lt;&gt;"確定","保留・原本要確認",IF(NOT(AND('台帳_空欄'!$G$46="確定",'台帳_空欄'!$L$46="未判断")),"条件外・通知停止",IF(E167="","基準日要確認",IF(E167&lt;'使い方'!$B$3,"過去予定・未完了を点検",IF(E167='使い方'!$B$3,"本日対象","予定")))))))</x:f>
      </x:c>
      <x:c r="J167" s="66" t="str">
        <x:f>IF(A167="","",'台帳_空欄'!U46)</x:f>
      </x:c>
    </x:row>
    <x:row r="168" ht="37" customHeight="1">
      <x:c r="A168" s="66" t="str">
        <x:f>IF('台帳_空欄'!A46="","",'台帳_空欄'!A46)</x:f>
      </x:c>
      <x:c r="B168" s="66" t="str">
        <x:f>IF(A168="","",'通知ルール'!A8)</x:f>
      </x:c>
      <x:c r="C168" s="70" t="str">
        <x:f>IF(OR(A168="",'台帳_空欄'!G46&lt;&gt;"確定",'台帳_空欄'!F46=""),"",'台帳_空欄'!F46)</x:f>
      </x:c>
      <x:c r="D168" s="66" t="str">
        <x:f>IF(A168="","",'通知ルール'!C8)</x:f>
      </x:c>
      <x:c r="E168" s="70" t="str">
        <x:f>IF(OR(A168="",C168=""),"",C168-D168)</x:f>
      </x:c>
      <x:c r="F168" s="66" t="str">
        <x:f>IF(A168="","",'通知ルール'!D8)</x:f>
      </x:c>
      <x:c r="G168" s="66" t="str">
        <x:f>IF(A168="","",'台帳_空欄'!J46&amp;"／"&amp;'台帳_空欄'!K46)</x:f>
      </x:c>
      <x:c r="H168" s="66" t="str">
        <x:f>IF(A168="","",'通知ルール'!F8)</x:f>
      </x:c>
      <x:c r="I168" s="66" t="str">
        <x:f>IF(A168="","",IF('台帳_空欄'!G46="対象外","対象外・別管理",IF('台帳_空欄'!G46&lt;&gt;"確定","保留・原本要確認",IF(NOT(AND('台帳_空欄'!$G$46="確定",'台帳_空欄'!$U$46&lt;&gt;"今回連絡完了")),"条件外・通知停止",IF(E168="","基準日要確認",IF(E168&lt;'使い方'!$B$3,"過去予定・未完了を点検",IF(E168='使い方'!$B$3,"本日対象","予定")))))))</x:f>
      </x:c>
      <x:c r="J168" s="66" t="str">
        <x:f>IF(A168="","",'台帳_空欄'!U46)</x:f>
      </x:c>
    </x:row>
    <x:row r="169" ht="37" customHeight="1">
      <x:c r="A169" s="66" t="str">
        <x:f>IF('台帳_空欄'!A46="","",'台帳_空欄'!A46)</x:f>
      </x:c>
      <x:c r="B169" s="66" t="str">
        <x:f>IF(A169="","",'通知ルール'!A9)</x:f>
      </x:c>
      <x:c r="C169" s="70" t="str">
        <x:f>IF(OR(A169="",'台帳_空欄'!G46&lt;&gt;"確定",'台帳_空欄'!F46=""),"",'台帳_空欄'!F46)</x:f>
      </x:c>
      <x:c r="D169" s="66" t="str">
        <x:f>IF(A169="","",'通知ルール'!C9)</x:f>
      </x:c>
      <x:c r="E169" s="70" t="str">
        <x:f>IF(OR(A169="",C169=""),"",C169-D169)</x:f>
      </x:c>
      <x:c r="F169" s="66" t="str">
        <x:f>IF(A169="","",'通知ルール'!D9)</x:f>
      </x:c>
      <x:c r="G169" s="66" t="str">
        <x:f>IF(A169="","",'台帳_空欄'!J46&amp;"／"&amp;'台帳_空欄'!K46&amp;"／部門責任者")</x:f>
      </x:c>
      <x:c r="H169" s="66" t="str">
        <x:f>IF(A169="","",'通知ルール'!F9)</x:f>
      </x:c>
      <x:c r="I169" s="66" t="str">
        <x:f>IF(A169="","",IF('台帳_空欄'!G46="対象外","対象外・別管理",IF('台帳_空欄'!G46&lt;&gt;"確定","保留・原本要確認",IF(NOT(AND('台帳_空欄'!$G$46="確定",'台帳_空欄'!$U$46&lt;&gt;"今回連絡完了")),"条件外・通知停止",IF(E169="","基準日要確認",IF(E169&lt;'使い方'!$B$3,"過去予定・未完了を点検",IF(E169='使い方'!$B$3,"本日対象","予定")))))))</x:f>
      </x:c>
      <x:c r="J169" s="66" t="str">
        <x:f>IF(A169="","",'台帳_空欄'!U46)</x:f>
      </x:c>
    </x:row>
    <x:row r="170" ht="37" customHeight="1">
      <x:c r="A170" s="66" t="str">
        <x:f>IF('台帳_空欄'!A47="","",'台帳_空欄'!A47)</x:f>
      </x:c>
      <x:c r="B170" s="66" t="str">
        <x:f>IF(A170="","",'通知ルール'!A6)</x:f>
      </x:c>
      <x:c r="C170" s="70" t="str">
        <x:f>IF(OR(A170="",'台帳_空欄'!G47&lt;&gt;"確定",'台帳_空欄'!I47=""),"",'台帳_空欄'!I47)</x:f>
      </x:c>
      <x:c r="D170" s="66" t="str">
        <x:f>IF(A170="","",'通知ルール'!C6)</x:f>
      </x:c>
      <x:c r="E170" s="70" t="str">
        <x:f>IF(OR(A170="",C170=""),"",C170-D170)</x:f>
      </x:c>
      <x:c r="F170" s="66" t="str">
        <x:f>IF(A170="","",'通知ルール'!D6)</x:f>
      </x:c>
      <x:c r="G170" s="66" t="str">
        <x:f>IF(A170="","",'台帳_空欄'!J47&amp;"／"&amp;'台帳_空欄'!K47)</x:f>
      </x:c>
      <x:c r="H170" s="66" t="str">
        <x:f>IF(A170="","",'通知ルール'!F6)</x:f>
      </x:c>
      <x:c r="I170" s="66" t="str">
        <x:f>IF(A170="","",IF('台帳_空欄'!G47="対象外","対象外・別管理",IF('台帳_空欄'!G47&lt;&gt;"確定","保留・原本要確認",IF(NOT(AND('台帳_空欄'!$G$47="確定",'台帳_空欄'!$L$47="未判断")),"条件外・通知停止",IF(E170="","基準日要確認",IF(E170&lt;'使い方'!$B$3,"過去予定・未完了を点検",IF(E170='使い方'!$B$3,"本日対象","予定")))))))</x:f>
      </x:c>
      <x:c r="J170" s="66" t="str">
        <x:f>IF(A170="","",'台帳_空欄'!U47)</x:f>
      </x:c>
    </x:row>
    <x:row r="171" ht="37" customHeight="1">
      <x:c r="A171" s="66" t="str">
        <x:f>IF('台帳_空欄'!A47="","",'台帳_空欄'!A47)</x:f>
      </x:c>
      <x:c r="B171" s="66" t="str">
        <x:f>IF(A171="","",'通知ルール'!A7)</x:f>
      </x:c>
      <x:c r="C171" s="70" t="str">
        <x:f>IF(OR(A171="",'台帳_空欄'!G47&lt;&gt;"確定",'台帳_空欄'!I47=""),"",'台帳_空欄'!I47)</x:f>
      </x:c>
      <x:c r="D171" s="66" t="str">
        <x:f>IF(A171="","",'通知ルール'!C7)</x:f>
      </x:c>
      <x:c r="E171" s="70" t="str">
        <x:f>IF(OR(A171="",C171=""),"",C171-D171)</x:f>
      </x:c>
      <x:c r="F171" s="66" t="str">
        <x:f>IF(A171="","",'通知ルール'!D7)</x:f>
      </x:c>
      <x:c r="G171" s="66" t="str">
        <x:f>IF(A171="","",'台帳_空欄'!J47&amp;"／"&amp;'台帳_空欄'!K47&amp;"／部門責任者")</x:f>
      </x:c>
      <x:c r="H171" s="66" t="str">
        <x:f>IF(A171="","",'通知ルール'!F7)</x:f>
      </x:c>
      <x:c r="I171" s="66" t="str">
        <x:f>IF(A171="","",IF('台帳_空欄'!G47="対象外","対象外・別管理",IF('台帳_空欄'!G47&lt;&gt;"確定","保留・原本要確認",IF(NOT(AND('台帳_空欄'!$G$47="確定",'台帳_空欄'!$L$47="未判断")),"条件外・通知停止",IF(E171="","基準日要確認",IF(E171&lt;'使い方'!$B$3,"過去予定・未完了を点検",IF(E171='使い方'!$B$3,"本日対象","予定")))))))</x:f>
      </x:c>
      <x:c r="J171" s="66" t="str">
        <x:f>IF(A171="","",'台帳_空欄'!U47)</x:f>
      </x:c>
    </x:row>
    <x:row r="172" ht="37" customHeight="1">
      <x:c r="A172" s="66" t="str">
        <x:f>IF('台帳_空欄'!A47="","",'台帳_空欄'!A47)</x:f>
      </x:c>
      <x:c r="B172" s="66" t="str">
        <x:f>IF(A172="","",'通知ルール'!A8)</x:f>
      </x:c>
      <x:c r="C172" s="70" t="str">
        <x:f>IF(OR(A172="",'台帳_空欄'!G47&lt;&gt;"確定",'台帳_空欄'!F47=""),"",'台帳_空欄'!F47)</x:f>
      </x:c>
      <x:c r="D172" s="66" t="str">
        <x:f>IF(A172="","",'通知ルール'!C8)</x:f>
      </x:c>
      <x:c r="E172" s="70" t="str">
        <x:f>IF(OR(A172="",C172=""),"",C172-D172)</x:f>
      </x:c>
      <x:c r="F172" s="66" t="str">
        <x:f>IF(A172="","",'通知ルール'!D8)</x:f>
      </x:c>
      <x:c r="G172" s="66" t="str">
        <x:f>IF(A172="","",'台帳_空欄'!J47&amp;"／"&amp;'台帳_空欄'!K47)</x:f>
      </x:c>
      <x:c r="H172" s="66" t="str">
        <x:f>IF(A172="","",'通知ルール'!F8)</x:f>
      </x:c>
      <x:c r="I172" s="66" t="str">
        <x:f>IF(A172="","",IF('台帳_空欄'!G47="対象外","対象外・別管理",IF('台帳_空欄'!G47&lt;&gt;"確定","保留・原本要確認",IF(NOT(AND('台帳_空欄'!$G$47="確定",'台帳_空欄'!$U$47&lt;&gt;"今回連絡完了")),"条件外・通知停止",IF(E172="","基準日要確認",IF(E172&lt;'使い方'!$B$3,"過去予定・未完了を点検",IF(E172='使い方'!$B$3,"本日対象","予定")))))))</x:f>
      </x:c>
      <x:c r="J172" s="66" t="str">
        <x:f>IF(A172="","",'台帳_空欄'!U47)</x:f>
      </x:c>
    </x:row>
    <x:row r="173" ht="37" customHeight="1">
      <x:c r="A173" s="66" t="str">
        <x:f>IF('台帳_空欄'!A47="","",'台帳_空欄'!A47)</x:f>
      </x:c>
      <x:c r="B173" s="66" t="str">
        <x:f>IF(A173="","",'通知ルール'!A9)</x:f>
      </x:c>
      <x:c r="C173" s="70" t="str">
        <x:f>IF(OR(A173="",'台帳_空欄'!G47&lt;&gt;"確定",'台帳_空欄'!F47=""),"",'台帳_空欄'!F47)</x:f>
      </x:c>
      <x:c r="D173" s="66" t="str">
        <x:f>IF(A173="","",'通知ルール'!C9)</x:f>
      </x:c>
      <x:c r="E173" s="70" t="str">
        <x:f>IF(OR(A173="",C173=""),"",C173-D173)</x:f>
      </x:c>
      <x:c r="F173" s="66" t="str">
        <x:f>IF(A173="","",'通知ルール'!D9)</x:f>
      </x:c>
      <x:c r="G173" s="66" t="str">
        <x:f>IF(A173="","",'台帳_空欄'!J47&amp;"／"&amp;'台帳_空欄'!K47&amp;"／部門責任者")</x:f>
      </x:c>
      <x:c r="H173" s="66" t="str">
        <x:f>IF(A173="","",'通知ルール'!F9)</x:f>
      </x:c>
      <x:c r="I173" s="66" t="str">
        <x:f>IF(A173="","",IF('台帳_空欄'!G47="対象外","対象外・別管理",IF('台帳_空欄'!G47&lt;&gt;"確定","保留・原本要確認",IF(NOT(AND('台帳_空欄'!$G$47="確定",'台帳_空欄'!$U$47&lt;&gt;"今回連絡完了")),"条件外・通知停止",IF(E173="","基準日要確認",IF(E173&lt;'使い方'!$B$3,"過去予定・未完了を点検",IF(E173='使い方'!$B$3,"本日対象","予定")))))))</x:f>
      </x:c>
      <x:c r="J173" s="66" t="str">
        <x:f>IF(A173="","",'台帳_空欄'!U47)</x:f>
      </x:c>
    </x:row>
    <x:row r="174" ht="37" customHeight="1">
      <x:c r="A174" s="66" t="str">
        <x:f>IF('台帳_空欄'!A48="","",'台帳_空欄'!A48)</x:f>
      </x:c>
      <x:c r="B174" s="66" t="str">
        <x:f>IF(A174="","",'通知ルール'!A6)</x:f>
      </x:c>
      <x:c r="C174" s="70" t="str">
        <x:f>IF(OR(A174="",'台帳_空欄'!G48&lt;&gt;"確定",'台帳_空欄'!I48=""),"",'台帳_空欄'!I48)</x:f>
      </x:c>
      <x:c r="D174" s="66" t="str">
        <x:f>IF(A174="","",'通知ルール'!C6)</x:f>
      </x:c>
      <x:c r="E174" s="70" t="str">
        <x:f>IF(OR(A174="",C174=""),"",C174-D174)</x:f>
      </x:c>
      <x:c r="F174" s="66" t="str">
        <x:f>IF(A174="","",'通知ルール'!D6)</x:f>
      </x:c>
      <x:c r="G174" s="66" t="str">
        <x:f>IF(A174="","",'台帳_空欄'!J48&amp;"／"&amp;'台帳_空欄'!K48)</x:f>
      </x:c>
      <x:c r="H174" s="66" t="str">
        <x:f>IF(A174="","",'通知ルール'!F6)</x:f>
      </x:c>
      <x:c r="I174" s="66" t="str">
        <x:f>IF(A174="","",IF('台帳_空欄'!G48="対象外","対象外・別管理",IF('台帳_空欄'!G48&lt;&gt;"確定","保留・原本要確認",IF(NOT(AND('台帳_空欄'!$G$48="確定",'台帳_空欄'!$L$48="未判断")),"条件外・通知停止",IF(E174="","基準日要確認",IF(E174&lt;'使い方'!$B$3,"過去予定・未完了を点検",IF(E174='使い方'!$B$3,"本日対象","予定")))))))</x:f>
      </x:c>
      <x:c r="J174" s="66" t="str">
        <x:f>IF(A174="","",'台帳_空欄'!U48)</x:f>
      </x:c>
    </x:row>
    <x:row r="175" ht="37" customHeight="1">
      <x:c r="A175" s="66" t="str">
        <x:f>IF('台帳_空欄'!A48="","",'台帳_空欄'!A48)</x:f>
      </x:c>
      <x:c r="B175" s="66" t="str">
        <x:f>IF(A175="","",'通知ルール'!A7)</x:f>
      </x:c>
      <x:c r="C175" s="70" t="str">
        <x:f>IF(OR(A175="",'台帳_空欄'!G48&lt;&gt;"確定",'台帳_空欄'!I48=""),"",'台帳_空欄'!I48)</x:f>
      </x:c>
      <x:c r="D175" s="66" t="str">
        <x:f>IF(A175="","",'通知ルール'!C7)</x:f>
      </x:c>
      <x:c r="E175" s="70" t="str">
        <x:f>IF(OR(A175="",C175=""),"",C175-D175)</x:f>
      </x:c>
      <x:c r="F175" s="66" t="str">
        <x:f>IF(A175="","",'通知ルール'!D7)</x:f>
      </x:c>
      <x:c r="G175" s="66" t="str">
        <x:f>IF(A175="","",'台帳_空欄'!J48&amp;"／"&amp;'台帳_空欄'!K48&amp;"／部門責任者")</x:f>
      </x:c>
      <x:c r="H175" s="66" t="str">
        <x:f>IF(A175="","",'通知ルール'!F7)</x:f>
      </x:c>
      <x:c r="I175" s="66" t="str">
        <x:f>IF(A175="","",IF('台帳_空欄'!G48="対象外","対象外・別管理",IF('台帳_空欄'!G48&lt;&gt;"確定","保留・原本要確認",IF(NOT(AND('台帳_空欄'!$G$48="確定",'台帳_空欄'!$L$48="未判断")),"条件外・通知停止",IF(E175="","基準日要確認",IF(E175&lt;'使い方'!$B$3,"過去予定・未完了を点検",IF(E175='使い方'!$B$3,"本日対象","予定")))))))</x:f>
      </x:c>
      <x:c r="J175" s="66" t="str">
        <x:f>IF(A175="","",'台帳_空欄'!U48)</x:f>
      </x:c>
    </x:row>
    <x:row r="176" ht="37" customHeight="1">
      <x:c r="A176" s="66" t="str">
        <x:f>IF('台帳_空欄'!A48="","",'台帳_空欄'!A48)</x:f>
      </x:c>
      <x:c r="B176" s="66" t="str">
        <x:f>IF(A176="","",'通知ルール'!A8)</x:f>
      </x:c>
      <x:c r="C176" s="70" t="str">
        <x:f>IF(OR(A176="",'台帳_空欄'!G48&lt;&gt;"確定",'台帳_空欄'!F48=""),"",'台帳_空欄'!F48)</x:f>
      </x:c>
      <x:c r="D176" s="66" t="str">
        <x:f>IF(A176="","",'通知ルール'!C8)</x:f>
      </x:c>
      <x:c r="E176" s="70" t="str">
        <x:f>IF(OR(A176="",C176=""),"",C176-D176)</x:f>
      </x:c>
      <x:c r="F176" s="66" t="str">
        <x:f>IF(A176="","",'通知ルール'!D8)</x:f>
      </x:c>
      <x:c r="G176" s="66" t="str">
        <x:f>IF(A176="","",'台帳_空欄'!J48&amp;"／"&amp;'台帳_空欄'!K48)</x:f>
      </x:c>
      <x:c r="H176" s="66" t="str">
        <x:f>IF(A176="","",'通知ルール'!F8)</x:f>
      </x:c>
      <x:c r="I176" s="66" t="str">
        <x:f>IF(A176="","",IF('台帳_空欄'!G48="対象外","対象外・別管理",IF('台帳_空欄'!G48&lt;&gt;"確定","保留・原本要確認",IF(NOT(AND('台帳_空欄'!$G$48="確定",'台帳_空欄'!$U$48&lt;&gt;"今回連絡完了")),"条件外・通知停止",IF(E176="","基準日要確認",IF(E176&lt;'使い方'!$B$3,"過去予定・未完了を点検",IF(E176='使い方'!$B$3,"本日対象","予定")))))))</x:f>
      </x:c>
      <x:c r="J176" s="66" t="str">
        <x:f>IF(A176="","",'台帳_空欄'!U48)</x:f>
      </x:c>
    </x:row>
    <x:row r="177" ht="37" customHeight="1">
      <x:c r="A177" s="66" t="str">
        <x:f>IF('台帳_空欄'!A48="","",'台帳_空欄'!A48)</x:f>
      </x:c>
      <x:c r="B177" s="66" t="str">
        <x:f>IF(A177="","",'通知ルール'!A9)</x:f>
      </x:c>
      <x:c r="C177" s="70" t="str">
        <x:f>IF(OR(A177="",'台帳_空欄'!G48&lt;&gt;"確定",'台帳_空欄'!F48=""),"",'台帳_空欄'!F48)</x:f>
      </x:c>
      <x:c r="D177" s="66" t="str">
        <x:f>IF(A177="","",'通知ルール'!C9)</x:f>
      </x:c>
      <x:c r="E177" s="70" t="str">
        <x:f>IF(OR(A177="",C177=""),"",C177-D177)</x:f>
      </x:c>
      <x:c r="F177" s="66" t="str">
        <x:f>IF(A177="","",'通知ルール'!D9)</x:f>
      </x:c>
      <x:c r="G177" s="66" t="str">
        <x:f>IF(A177="","",'台帳_空欄'!J48&amp;"／"&amp;'台帳_空欄'!K48&amp;"／部門責任者")</x:f>
      </x:c>
      <x:c r="H177" s="66" t="str">
        <x:f>IF(A177="","",'通知ルール'!F9)</x:f>
      </x:c>
      <x:c r="I177" s="66" t="str">
        <x:f>IF(A177="","",IF('台帳_空欄'!G48="対象外","対象外・別管理",IF('台帳_空欄'!G48&lt;&gt;"確定","保留・原本要確認",IF(NOT(AND('台帳_空欄'!$G$48="確定",'台帳_空欄'!$U$48&lt;&gt;"今回連絡完了")),"条件外・通知停止",IF(E177="","基準日要確認",IF(E177&lt;'使い方'!$B$3,"過去予定・未完了を点検",IF(E177='使い方'!$B$3,"本日対象","予定")))))))</x:f>
      </x:c>
      <x:c r="J177" s="66" t="str">
        <x:f>IF(A177="","",'台帳_空欄'!U48)</x:f>
      </x:c>
    </x:row>
    <x:row r="178" ht="37" customHeight="1">
      <x:c r="A178" s="66" t="str">
        <x:f>IF('台帳_空欄'!A49="","",'台帳_空欄'!A49)</x:f>
      </x:c>
      <x:c r="B178" s="66" t="str">
        <x:f>IF(A178="","",'通知ルール'!A6)</x:f>
      </x:c>
      <x:c r="C178" s="70" t="str">
        <x:f>IF(OR(A178="",'台帳_空欄'!G49&lt;&gt;"確定",'台帳_空欄'!I49=""),"",'台帳_空欄'!I49)</x:f>
      </x:c>
      <x:c r="D178" s="66" t="str">
        <x:f>IF(A178="","",'通知ルール'!C6)</x:f>
      </x:c>
      <x:c r="E178" s="70" t="str">
        <x:f>IF(OR(A178="",C178=""),"",C178-D178)</x:f>
      </x:c>
      <x:c r="F178" s="66" t="str">
        <x:f>IF(A178="","",'通知ルール'!D6)</x:f>
      </x:c>
      <x:c r="G178" s="66" t="str">
        <x:f>IF(A178="","",'台帳_空欄'!J49&amp;"／"&amp;'台帳_空欄'!K49)</x:f>
      </x:c>
      <x:c r="H178" s="66" t="str">
        <x:f>IF(A178="","",'通知ルール'!F6)</x:f>
      </x:c>
      <x:c r="I178" s="66" t="str">
        <x:f>IF(A178="","",IF('台帳_空欄'!G49="対象外","対象外・別管理",IF('台帳_空欄'!G49&lt;&gt;"確定","保留・原本要確認",IF(NOT(AND('台帳_空欄'!$G$49="確定",'台帳_空欄'!$L$49="未判断")),"条件外・通知停止",IF(E178="","基準日要確認",IF(E178&lt;'使い方'!$B$3,"過去予定・未完了を点検",IF(E178='使い方'!$B$3,"本日対象","予定")))))))</x:f>
      </x:c>
      <x:c r="J178" s="66" t="str">
        <x:f>IF(A178="","",'台帳_空欄'!U49)</x:f>
      </x:c>
    </x:row>
    <x:row r="179" ht="37" customHeight="1">
      <x:c r="A179" s="66" t="str">
        <x:f>IF('台帳_空欄'!A49="","",'台帳_空欄'!A49)</x:f>
      </x:c>
      <x:c r="B179" s="66" t="str">
        <x:f>IF(A179="","",'通知ルール'!A7)</x:f>
      </x:c>
      <x:c r="C179" s="70" t="str">
        <x:f>IF(OR(A179="",'台帳_空欄'!G49&lt;&gt;"確定",'台帳_空欄'!I49=""),"",'台帳_空欄'!I49)</x:f>
      </x:c>
      <x:c r="D179" s="66" t="str">
        <x:f>IF(A179="","",'通知ルール'!C7)</x:f>
      </x:c>
      <x:c r="E179" s="70" t="str">
        <x:f>IF(OR(A179="",C179=""),"",C179-D179)</x:f>
      </x:c>
      <x:c r="F179" s="66" t="str">
        <x:f>IF(A179="","",'通知ルール'!D7)</x:f>
      </x:c>
      <x:c r="G179" s="66" t="str">
        <x:f>IF(A179="","",'台帳_空欄'!J49&amp;"／"&amp;'台帳_空欄'!K49&amp;"／部門責任者")</x:f>
      </x:c>
      <x:c r="H179" s="66" t="str">
        <x:f>IF(A179="","",'通知ルール'!F7)</x:f>
      </x:c>
      <x:c r="I179" s="66" t="str">
        <x:f>IF(A179="","",IF('台帳_空欄'!G49="対象外","対象外・別管理",IF('台帳_空欄'!G49&lt;&gt;"確定","保留・原本要確認",IF(NOT(AND('台帳_空欄'!$G$49="確定",'台帳_空欄'!$L$49="未判断")),"条件外・通知停止",IF(E179="","基準日要確認",IF(E179&lt;'使い方'!$B$3,"過去予定・未完了を点検",IF(E179='使い方'!$B$3,"本日対象","予定")))))))</x:f>
      </x:c>
      <x:c r="J179" s="66" t="str">
        <x:f>IF(A179="","",'台帳_空欄'!U49)</x:f>
      </x:c>
    </x:row>
    <x:row r="180" ht="37" customHeight="1">
      <x:c r="A180" s="66" t="str">
        <x:f>IF('台帳_空欄'!A49="","",'台帳_空欄'!A49)</x:f>
      </x:c>
      <x:c r="B180" s="66" t="str">
        <x:f>IF(A180="","",'通知ルール'!A8)</x:f>
      </x:c>
      <x:c r="C180" s="70" t="str">
        <x:f>IF(OR(A180="",'台帳_空欄'!G49&lt;&gt;"確定",'台帳_空欄'!F49=""),"",'台帳_空欄'!F49)</x:f>
      </x:c>
      <x:c r="D180" s="66" t="str">
        <x:f>IF(A180="","",'通知ルール'!C8)</x:f>
      </x:c>
      <x:c r="E180" s="70" t="str">
        <x:f>IF(OR(A180="",C180=""),"",C180-D180)</x:f>
      </x:c>
      <x:c r="F180" s="66" t="str">
        <x:f>IF(A180="","",'通知ルール'!D8)</x:f>
      </x:c>
      <x:c r="G180" s="66" t="str">
        <x:f>IF(A180="","",'台帳_空欄'!J49&amp;"／"&amp;'台帳_空欄'!K49)</x:f>
      </x:c>
      <x:c r="H180" s="66" t="str">
        <x:f>IF(A180="","",'通知ルール'!F8)</x:f>
      </x:c>
      <x:c r="I180" s="66" t="str">
        <x:f>IF(A180="","",IF('台帳_空欄'!G49="対象外","対象外・別管理",IF('台帳_空欄'!G49&lt;&gt;"確定","保留・原本要確認",IF(NOT(AND('台帳_空欄'!$G$49="確定",'台帳_空欄'!$U$49&lt;&gt;"今回連絡完了")),"条件外・通知停止",IF(E180="","基準日要確認",IF(E180&lt;'使い方'!$B$3,"過去予定・未完了を点検",IF(E180='使い方'!$B$3,"本日対象","予定")))))))</x:f>
      </x:c>
      <x:c r="J180" s="66" t="str">
        <x:f>IF(A180="","",'台帳_空欄'!U49)</x:f>
      </x:c>
    </x:row>
    <x:row r="181" ht="37" customHeight="1">
      <x:c r="A181" s="66" t="str">
        <x:f>IF('台帳_空欄'!A49="","",'台帳_空欄'!A49)</x:f>
      </x:c>
      <x:c r="B181" s="66" t="str">
        <x:f>IF(A181="","",'通知ルール'!A9)</x:f>
      </x:c>
      <x:c r="C181" s="70" t="str">
        <x:f>IF(OR(A181="",'台帳_空欄'!G49&lt;&gt;"確定",'台帳_空欄'!F49=""),"",'台帳_空欄'!F49)</x:f>
      </x:c>
      <x:c r="D181" s="66" t="str">
        <x:f>IF(A181="","",'通知ルール'!C9)</x:f>
      </x:c>
      <x:c r="E181" s="70" t="str">
        <x:f>IF(OR(A181="",C181=""),"",C181-D181)</x:f>
      </x:c>
      <x:c r="F181" s="66" t="str">
        <x:f>IF(A181="","",'通知ルール'!D9)</x:f>
      </x:c>
      <x:c r="G181" s="66" t="str">
        <x:f>IF(A181="","",'台帳_空欄'!J49&amp;"／"&amp;'台帳_空欄'!K49&amp;"／部門責任者")</x:f>
      </x:c>
      <x:c r="H181" s="66" t="str">
        <x:f>IF(A181="","",'通知ルール'!F9)</x:f>
      </x:c>
      <x:c r="I181" s="66" t="str">
        <x:f>IF(A181="","",IF('台帳_空欄'!G49="対象外","対象外・別管理",IF('台帳_空欄'!G49&lt;&gt;"確定","保留・原本要確認",IF(NOT(AND('台帳_空欄'!$G$49="確定",'台帳_空欄'!$U$49&lt;&gt;"今回連絡完了")),"条件外・通知停止",IF(E181="","基準日要確認",IF(E181&lt;'使い方'!$B$3,"過去予定・未完了を点検",IF(E181='使い方'!$B$3,"本日対象","予定")))))))</x:f>
      </x:c>
      <x:c r="J181" s="66" t="str">
        <x:f>IF(A181="","",'台帳_空欄'!U49)</x:f>
      </x:c>
    </x:row>
    <x:row r="182" ht="37" customHeight="1">
      <x:c r="A182" s="66" t="str">
        <x:f>IF('台帳_空欄'!A50="","",'台帳_空欄'!A50)</x:f>
      </x:c>
      <x:c r="B182" s="66" t="str">
        <x:f>IF(A182="","",'通知ルール'!A6)</x:f>
      </x:c>
      <x:c r="C182" s="70" t="str">
        <x:f>IF(OR(A182="",'台帳_空欄'!G50&lt;&gt;"確定",'台帳_空欄'!I50=""),"",'台帳_空欄'!I50)</x:f>
      </x:c>
      <x:c r="D182" s="66" t="str">
        <x:f>IF(A182="","",'通知ルール'!C6)</x:f>
      </x:c>
      <x:c r="E182" s="70" t="str">
        <x:f>IF(OR(A182="",C182=""),"",C182-D182)</x:f>
      </x:c>
      <x:c r="F182" s="66" t="str">
        <x:f>IF(A182="","",'通知ルール'!D6)</x:f>
      </x:c>
      <x:c r="G182" s="66" t="str">
        <x:f>IF(A182="","",'台帳_空欄'!J50&amp;"／"&amp;'台帳_空欄'!K50)</x:f>
      </x:c>
      <x:c r="H182" s="66" t="str">
        <x:f>IF(A182="","",'通知ルール'!F6)</x:f>
      </x:c>
      <x:c r="I182" s="66" t="str">
        <x:f>IF(A182="","",IF('台帳_空欄'!G50="対象外","対象外・別管理",IF('台帳_空欄'!G50&lt;&gt;"確定","保留・原本要確認",IF(NOT(AND('台帳_空欄'!$G$50="確定",'台帳_空欄'!$L$50="未判断")),"条件外・通知停止",IF(E182="","基準日要確認",IF(E182&lt;'使い方'!$B$3,"過去予定・未完了を点検",IF(E182='使い方'!$B$3,"本日対象","予定")))))))</x:f>
      </x:c>
      <x:c r="J182" s="66" t="str">
        <x:f>IF(A182="","",'台帳_空欄'!U50)</x:f>
      </x:c>
    </x:row>
    <x:row r="183" ht="37" customHeight="1">
      <x:c r="A183" s="66" t="str">
        <x:f>IF('台帳_空欄'!A50="","",'台帳_空欄'!A50)</x:f>
      </x:c>
      <x:c r="B183" s="66" t="str">
        <x:f>IF(A183="","",'通知ルール'!A7)</x:f>
      </x:c>
      <x:c r="C183" s="70" t="str">
        <x:f>IF(OR(A183="",'台帳_空欄'!G50&lt;&gt;"確定",'台帳_空欄'!I50=""),"",'台帳_空欄'!I50)</x:f>
      </x:c>
      <x:c r="D183" s="66" t="str">
        <x:f>IF(A183="","",'通知ルール'!C7)</x:f>
      </x:c>
      <x:c r="E183" s="70" t="str">
        <x:f>IF(OR(A183="",C183=""),"",C183-D183)</x:f>
      </x:c>
      <x:c r="F183" s="66" t="str">
        <x:f>IF(A183="","",'通知ルール'!D7)</x:f>
      </x:c>
      <x:c r="G183" s="66" t="str">
        <x:f>IF(A183="","",'台帳_空欄'!J50&amp;"／"&amp;'台帳_空欄'!K50&amp;"／部門責任者")</x:f>
      </x:c>
      <x:c r="H183" s="66" t="str">
        <x:f>IF(A183="","",'通知ルール'!F7)</x:f>
      </x:c>
      <x:c r="I183" s="66" t="str">
        <x:f>IF(A183="","",IF('台帳_空欄'!G50="対象外","対象外・別管理",IF('台帳_空欄'!G50&lt;&gt;"確定","保留・原本要確認",IF(NOT(AND('台帳_空欄'!$G$50="確定",'台帳_空欄'!$L$50="未判断")),"条件外・通知停止",IF(E183="","基準日要確認",IF(E183&lt;'使い方'!$B$3,"過去予定・未完了を点検",IF(E183='使い方'!$B$3,"本日対象","予定")))))))</x:f>
      </x:c>
      <x:c r="J183" s="66" t="str">
        <x:f>IF(A183="","",'台帳_空欄'!U50)</x:f>
      </x:c>
    </x:row>
    <x:row r="184" ht="37" customHeight="1">
      <x:c r="A184" s="66" t="str">
        <x:f>IF('台帳_空欄'!A50="","",'台帳_空欄'!A50)</x:f>
      </x:c>
      <x:c r="B184" s="66" t="str">
        <x:f>IF(A184="","",'通知ルール'!A8)</x:f>
      </x:c>
      <x:c r="C184" s="70" t="str">
        <x:f>IF(OR(A184="",'台帳_空欄'!G50&lt;&gt;"確定",'台帳_空欄'!F50=""),"",'台帳_空欄'!F50)</x:f>
      </x:c>
      <x:c r="D184" s="66" t="str">
        <x:f>IF(A184="","",'通知ルール'!C8)</x:f>
      </x:c>
      <x:c r="E184" s="70" t="str">
        <x:f>IF(OR(A184="",C184=""),"",C184-D184)</x:f>
      </x:c>
      <x:c r="F184" s="66" t="str">
        <x:f>IF(A184="","",'通知ルール'!D8)</x:f>
      </x:c>
      <x:c r="G184" s="66" t="str">
        <x:f>IF(A184="","",'台帳_空欄'!J50&amp;"／"&amp;'台帳_空欄'!K50)</x:f>
      </x:c>
      <x:c r="H184" s="66" t="str">
        <x:f>IF(A184="","",'通知ルール'!F8)</x:f>
      </x:c>
      <x:c r="I184" s="66" t="str">
        <x:f>IF(A184="","",IF('台帳_空欄'!G50="対象外","対象外・別管理",IF('台帳_空欄'!G50&lt;&gt;"確定","保留・原本要確認",IF(NOT(AND('台帳_空欄'!$G$50="確定",'台帳_空欄'!$U$50&lt;&gt;"今回連絡完了")),"条件外・通知停止",IF(E184="","基準日要確認",IF(E184&lt;'使い方'!$B$3,"過去予定・未完了を点検",IF(E184='使い方'!$B$3,"本日対象","予定")))))))</x:f>
      </x:c>
      <x:c r="J184" s="66" t="str">
        <x:f>IF(A184="","",'台帳_空欄'!U50)</x:f>
      </x:c>
    </x:row>
    <x:row r="185" ht="37" customHeight="1">
      <x:c r="A185" s="66" t="str">
        <x:f>IF('台帳_空欄'!A50="","",'台帳_空欄'!A50)</x:f>
      </x:c>
      <x:c r="B185" s="66" t="str">
        <x:f>IF(A185="","",'通知ルール'!A9)</x:f>
      </x:c>
      <x:c r="C185" s="70" t="str">
        <x:f>IF(OR(A185="",'台帳_空欄'!G50&lt;&gt;"確定",'台帳_空欄'!F50=""),"",'台帳_空欄'!F50)</x:f>
      </x:c>
      <x:c r="D185" s="66" t="str">
        <x:f>IF(A185="","",'通知ルール'!C9)</x:f>
      </x:c>
      <x:c r="E185" s="70" t="str">
        <x:f>IF(OR(A185="",C185=""),"",C185-D185)</x:f>
      </x:c>
      <x:c r="F185" s="66" t="str">
        <x:f>IF(A185="","",'通知ルール'!D9)</x:f>
      </x:c>
      <x:c r="G185" s="66" t="str">
        <x:f>IF(A185="","",'台帳_空欄'!J50&amp;"／"&amp;'台帳_空欄'!K50&amp;"／部門責任者")</x:f>
      </x:c>
      <x:c r="H185" s="66" t="str">
        <x:f>IF(A185="","",'通知ルール'!F9)</x:f>
      </x:c>
      <x:c r="I185" s="66" t="str">
        <x:f>IF(A185="","",IF('台帳_空欄'!G50="対象外","対象外・別管理",IF('台帳_空欄'!G50&lt;&gt;"確定","保留・原本要確認",IF(NOT(AND('台帳_空欄'!$G$50="確定",'台帳_空欄'!$U$50&lt;&gt;"今回連絡完了")),"条件外・通知停止",IF(E185="","基準日要確認",IF(E185&lt;'使い方'!$B$3,"過去予定・未完了を点検",IF(E185='使い方'!$B$3,"本日対象","予定")))))))</x:f>
      </x:c>
      <x:c r="J185" s="66" t="str">
        <x:f>IF(A185="","",'台帳_空欄'!U50)</x:f>
      </x:c>
    </x:row>
    <x:row r="186" ht="37" customHeight="1">
      <x:c r="A186" s="66" t="str">
        <x:f>IF('台帳_空欄'!A51="","",'台帳_空欄'!A51)</x:f>
      </x:c>
      <x:c r="B186" s="66" t="str">
        <x:f>IF(A186="","",'通知ルール'!A6)</x:f>
      </x:c>
      <x:c r="C186" s="70" t="str">
        <x:f>IF(OR(A186="",'台帳_空欄'!G51&lt;&gt;"確定",'台帳_空欄'!I51=""),"",'台帳_空欄'!I51)</x:f>
      </x:c>
      <x:c r="D186" s="66" t="str">
        <x:f>IF(A186="","",'通知ルール'!C6)</x:f>
      </x:c>
      <x:c r="E186" s="70" t="str">
        <x:f>IF(OR(A186="",C186=""),"",C186-D186)</x:f>
      </x:c>
      <x:c r="F186" s="66" t="str">
        <x:f>IF(A186="","",'通知ルール'!D6)</x:f>
      </x:c>
      <x:c r="G186" s="66" t="str">
        <x:f>IF(A186="","",'台帳_空欄'!J51&amp;"／"&amp;'台帳_空欄'!K51)</x:f>
      </x:c>
      <x:c r="H186" s="66" t="str">
        <x:f>IF(A186="","",'通知ルール'!F6)</x:f>
      </x:c>
      <x:c r="I186" s="66" t="str">
        <x:f>IF(A186="","",IF('台帳_空欄'!G51="対象外","対象外・別管理",IF('台帳_空欄'!G51&lt;&gt;"確定","保留・原本要確認",IF(NOT(AND('台帳_空欄'!$G$51="確定",'台帳_空欄'!$L$51="未判断")),"条件外・通知停止",IF(E186="","基準日要確認",IF(E186&lt;'使い方'!$B$3,"過去予定・未完了を点検",IF(E186='使い方'!$B$3,"本日対象","予定")))))))</x:f>
      </x:c>
      <x:c r="J186" s="66" t="str">
        <x:f>IF(A186="","",'台帳_空欄'!U51)</x:f>
      </x:c>
    </x:row>
    <x:row r="187" ht="37" customHeight="1">
      <x:c r="A187" s="66" t="str">
        <x:f>IF('台帳_空欄'!A51="","",'台帳_空欄'!A51)</x:f>
      </x:c>
      <x:c r="B187" s="66" t="str">
        <x:f>IF(A187="","",'通知ルール'!A7)</x:f>
      </x:c>
      <x:c r="C187" s="70" t="str">
        <x:f>IF(OR(A187="",'台帳_空欄'!G51&lt;&gt;"確定",'台帳_空欄'!I51=""),"",'台帳_空欄'!I51)</x:f>
      </x:c>
      <x:c r="D187" s="66" t="str">
        <x:f>IF(A187="","",'通知ルール'!C7)</x:f>
      </x:c>
      <x:c r="E187" s="70" t="str">
        <x:f>IF(OR(A187="",C187=""),"",C187-D187)</x:f>
      </x:c>
      <x:c r="F187" s="66" t="str">
        <x:f>IF(A187="","",'通知ルール'!D7)</x:f>
      </x:c>
      <x:c r="G187" s="66" t="str">
        <x:f>IF(A187="","",'台帳_空欄'!J51&amp;"／"&amp;'台帳_空欄'!K51&amp;"／部門責任者")</x:f>
      </x:c>
      <x:c r="H187" s="66" t="str">
        <x:f>IF(A187="","",'通知ルール'!F7)</x:f>
      </x:c>
      <x:c r="I187" s="66" t="str">
        <x:f>IF(A187="","",IF('台帳_空欄'!G51="対象外","対象外・別管理",IF('台帳_空欄'!G51&lt;&gt;"確定","保留・原本要確認",IF(NOT(AND('台帳_空欄'!$G$51="確定",'台帳_空欄'!$L$51="未判断")),"条件外・通知停止",IF(E187="","基準日要確認",IF(E187&lt;'使い方'!$B$3,"過去予定・未完了を点検",IF(E187='使い方'!$B$3,"本日対象","予定")))))))</x:f>
      </x:c>
      <x:c r="J187" s="66" t="str">
        <x:f>IF(A187="","",'台帳_空欄'!U51)</x:f>
      </x:c>
    </x:row>
    <x:row r="188" ht="37" customHeight="1">
      <x:c r="A188" s="66" t="str">
        <x:f>IF('台帳_空欄'!A51="","",'台帳_空欄'!A51)</x:f>
      </x:c>
      <x:c r="B188" s="66" t="str">
        <x:f>IF(A188="","",'通知ルール'!A8)</x:f>
      </x:c>
      <x:c r="C188" s="70" t="str">
        <x:f>IF(OR(A188="",'台帳_空欄'!G51&lt;&gt;"確定",'台帳_空欄'!F51=""),"",'台帳_空欄'!F51)</x:f>
      </x:c>
      <x:c r="D188" s="66" t="str">
        <x:f>IF(A188="","",'通知ルール'!C8)</x:f>
      </x:c>
      <x:c r="E188" s="70" t="str">
        <x:f>IF(OR(A188="",C188=""),"",C188-D188)</x:f>
      </x:c>
      <x:c r="F188" s="66" t="str">
        <x:f>IF(A188="","",'通知ルール'!D8)</x:f>
      </x:c>
      <x:c r="G188" s="66" t="str">
        <x:f>IF(A188="","",'台帳_空欄'!J51&amp;"／"&amp;'台帳_空欄'!K51)</x:f>
      </x:c>
      <x:c r="H188" s="66" t="str">
        <x:f>IF(A188="","",'通知ルール'!F8)</x:f>
      </x:c>
      <x:c r="I188" s="66" t="str">
        <x:f>IF(A188="","",IF('台帳_空欄'!G51="対象外","対象外・別管理",IF('台帳_空欄'!G51&lt;&gt;"確定","保留・原本要確認",IF(NOT(AND('台帳_空欄'!$G$51="確定",'台帳_空欄'!$U$51&lt;&gt;"今回連絡完了")),"条件外・通知停止",IF(E188="","基準日要確認",IF(E188&lt;'使い方'!$B$3,"過去予定・未完了を点検",IF(E188='使い方'!$B$3,"本日対象","予定")))))))</x:f>
      </x:c>
      <x:c r="J188" s="66" t="str">
        <x:f>IF(A188="","",'台帳_空欄'!U51)</x:f>
      </x:c>
    </x:row>
    <x:row r="189" ht="37" customHeight="1">
      <x:c r="A189" s="66" t="str">
        <x:f>IF('台帳_空欄'!A51="","",'台帳_空欄'!A51)</x:f>
      </x:c>
      <x:c r="B189" s="66" t="str">
        <x:f>IF(A189="","",'通知ルール'!A9)</x:f>
      </x:c>
      <x:c r="C189" s="70" t="str">
        <x:f>IF(OR(A189="",'台帳_空欄'!G51&lt;&gt;"確定",'台帳_空欄'!F51=""),"",'台帳_空欄'!F51)</x:f>
      </x:c>
      <x:c r="D189" s="66" t="str">
        <x:f>IF(A189="","",'通知ルール'!C9)</x:f>
      </x:c>
      <x:c r="E189" s="70" t="str">
        <x:f>IF(OR(A189="",C189=""),"",C189-D189)</x:f>
      </x:c>
      <x:c r="F189" s="66" t="str">
        <x:f>IF(A189="","",'通知ルール'!D9)</x:f>
      </x:c>
      <x:c r="G189" s="66" t="str">
        <x:f>IF(A189="","",'台帳_空欄'!J51&amp;"／"&amp;'台帳_空欄'!K51&amp;"／部門責任者")</x:f>
      </x:c>
      <x:c r="H189" s="66" t="str">
        <x:f>IF(A189="","",'通知ルール'!F9)</x:f>
      </x:c>
      <x:c r="I189" s="66" t="str">
        <x:f>IF(A189="","",IF('台帳_空欄'!G51="対象外","対象外・別管理",IF('台帳_空欄'!G51&lt;&gt;"確定","保留・原本要確認",IF(NOT(AND('台帳_空欄'!$G$51="確定",'台帳_空欄'!$U$51&lt;&gt;"今回連絡完了")),"条件外・通知停止",IF(E189="","基準日要確認",IF(E189&lt;'使い方'!$B$3,"過去予定・未完了を点検",IF(E189='使い方'!$B$3,"本日対象","予定")))))))</x:f>
      </x:c>
      <x:c r="J189" s="66" t="str">
        <x:f>IF(A189="","",'台帳_空欄'!U51)</x:f>
      </x:c>
    </x:row>
    <x:row r="190" ht="37" customHeight="1">
      <x:c r="A190" s="66" t="str">
        <x:f>IF('台帳_空欄'!A52="","",'台帳_空欄'!A52)</x:f>
      </x:c>
      <x:c r="B190" s="66" t="str">
        <x:f>IF(A190="","",'通知ルール'!A6)</x:f>
      </x:c>
      <x:c r="C190" s="70" t="str">
        <x:f>IF(OR(A190="",'台帳_空欄'!G52&lt;&gt;"確定",'台帳_空欄'!I52=""),"",'台帳_空欄'!I52)</x:f>
      </x:c>
      <x:c r="D190" s="66" t="str">
        <x:f>IF(A190="","",'通知ルール'!C6)</x:f>
      </x:c>
      <x:c r="E190" s="70" t="str">
        <x:f>IF(OR(A190="",C190=""),"",C190-D190)</x:f>
      </x:c>
      <x:c r="F190" s="66" t="str">
        <x:f>IF(A190="","",'通知ルール'!D6)</x:f>
      </x:c>
      <x:c r="G190" s="66" t="str">
        <x:f>IF(A190="","",'台帳_空欄'!J52&amp;"／"&amp;'台帳_空欄'!K52)</x:f>
      </x:c>
      <x:c r="H190" s="66" t="str">
        <x:f>IF(A190="","",'通知ルール'!F6)</x:f>
      </x:c>
      <x:c r="I190" s="66" t="str">
        <x:f>IF(A190="","",IF('台帳_空欄'!G52="対象外","対象外・別管理",IF('台帳_空欄'!G52&lt;&gt;"確定","保留・原本要確認",IF(NOT(AND('台帳_空欄'!$G$52="確定",'台帳_空欄'!$L$52="未判断")),"条件外・通知停止",IF(E190="","基準日要確認",IF(E190&lt;'使い方'!$B$3,"過去予定・未完了を点検",IF(E190='使い方'!$B$3,"本日対象","予定")))))))</x:f>
      </x:c>
      <x:c r="J190" s="66" t="str">
        <x:f>IF(A190="","",'台帳_空欄'!U52)</x:f>
      </x:c>
    </x:row>
    <x:row r="191" ht="37" customHeight="1">
      <x:c r="A191" s="66" t="str">
        <x:f>IF('台帳_空欄'!A52="","",'台帳_空欄'!A52)</x:f>
      </x:c>
      <x:c r="B191" s="66" t="str">
        <x:f>IF(A191="","",'通知ルール'!A7)</x:f>
      </x:c>
      <x:c r="C191" s="70" t="str">
        <x:f>IF(OR(A191="",'台帳_空欄'!G52&lt;&gt;"確定",'台帳_空欄'!I52=""),"",'台帳_空欄'!I52)</x:f>
      </x:c>
      <x:c r="D191" s="66" t="str">
        <x:f>IF(A191="","",'通知ルール'!C7)</x:f>
      </x:c>
      <x:c r="E191" s="70" t="str">
        <x:f>IF(OR(A191="",C191=""),"",C191-D191)</x:f>
      </x:c>
      <x:c r="F191" s="66" t="str">
        <x:f>IF(A191="","",'通知ルール'!D7)</x:f>
      </x:c>
      <x:c r="G191" s="66" t="str">
        <x:f>IF(A191="","",'台帳_空欄'!J52&amp;"／"&amp;'台帳_空欄'!K52&amp;"／部門責任者")</x:f>
      </x:c>
      <x:c r="H191" s="66" t="str">
        <x:f>IF(A191="","",'通知ルール'!F7)</x:f>
      </x:c>
      <x:c r="I191" s="66" t="str">
        <x:f>IF(A191="","",IF('台帳_空欄'!G52="対象外","対象外・別管理",IF('台帳_空欄'!G52&lt;&gt;"確定","保留・原本要確認",IF(NOT(AND('台帳_空欄'!$G$52="確定",'台帳_空欄'!$L$52="未判断")),"条件外・通知停止",IF(E191="","基準日要確認",IF(E191&lt;'使い方'!$B$3,"過去予定・未完了を点検",IF(E191='使い方'!$B$3,"本日対象","予定")))))))</x:f>
      </x:c>
      <x:c r="J191" s="66" t="str">
        <x:f>IF(A191="","",'台帳_空欄'!U52)</x:f>
      </x:c>
    </x:row>
    <x:row r="192" ht="37" customHeight="1">
      <x:c r="A192" s="66" t="str">
        <x:f>IF('台帳_空欄'!A52="","",'台帳_空欄'!A52)</x:f>
      </x:c>
      <x:c r="B192" s="66" t="str">
        <x:f>IF(A192="","",'通知ルール'!A8)</x:f>
      </x:c>
      <x:c r="C192" s="70" t="str">
        <x:f>IF(OR(A192="",'台帳_空欄'!G52&lt;&gt;"確定",'台帳_空欄'!F52=""),"",'台帳_空欄'!F52)</x:f>
      </x:c>
      <x:c r="D192" s="66" t="str">
        <x:f>IF(A192="","",'通知ルール'!C8)</x:f>
      </x:c>
      <x:c r="E192" s="70" t="str">
        <x:f>IF(OR(A192="",C192=""),"",C192-D192)</x:f>
      </x:c>
      <x:c r="F192" s="66" t="str">
        <x:f>IF(A192="","",'通知ルール'!D8)</x:f>
      </x:c>
      <x:c r="G192" s="66" t="str">
        <x:f>IF(A192="","",'台帳_空欄'!J52&amp;"／"&amp;'台帳_空欄'!K52)</x:f>
      </x:c>
      <x:c r="H192" s="66" t="str">
        <x:f>IF(A192="","",'通知ルール'!F8)</x:f>
      </x:c>
      <x:c r="I192" s="66" t="str">
        <x:f>IF(A192="","",IF('台帳_空欄'!G52="対象外","対象外・別管理",IF('台帳_空欄'!G52&lt;&gt;"確定","保留・原本要確認",IF(NOT(AND('台帳_空欄'!$G$52="確定",'台帳_空欄'!$U$52&lt;&gt;"今回連絡完了")),"条件外・通知停止",IF(E192="","基準日要確認",IF(E192&lt;'使い方'!$B$3,"過去予定・未完了を点検",IF(E192='使い方'!$B$3,"本日対象","予定")))))))</x:f>
      </x:c>
      <x:c r="J192" s="66" t="str">
        <x:f>IF(A192="","",'台帳_空欄'!U52)</x:f>
      </x:c>
    </x:row>
    <x:row r="193" ht="37" customHeight="1">
      <x:c r="A193" s="66" t="str">
        <x:f>IF('台帳_空欄'!A52="","",'台帳_空欄'!A52)</x:f>
      </x:c>
      <x:c r="B193" s="66" t="str">
        <x:f>IF(A193="","",'通知ルール'!A9)</x:f>
      </x:c>
      <x:c r="C193" s="70" t="str">
        <x:f>IF(OR(A193="",'台帳_空欄'!G52&lt;&gt;"確定",'台帳_空欄'!F52=""),"",'台帳_空欄'!F52)</x:f>
      </x:c>
      <x:c r="D193" s="66" t="str">
        <x:f>IF(A193="","",'通知ルール'!C9)</x:f>
      </x:c>
      <x:c r="E193" s="70" t="str">
        <x:f>IF(OR(A193="",C193=""),"",C193-D193)</x:f>
      </x:c>
      <x:c r="F193" s="66" t="str">
        <x:f>IF(A193="","",'通知ルール'!D9)</x:f>
      </x:c>
      <x:c r="G193" s="66" t="str">
        <x:f>IF(A193="","",'台帳_空欄'!J52&amp;"／"&amp;'台帳_空欄'!K52&amp;"／部門責任者")</x:f>
      </x:c>
      <x:c r="H193" s="66" t="str">
        <x:f>IF(A193="","",'通知ルール'!F9)</x:f>
      </x:c>
      <x:c r="I193" s="66" t="str">
        <x:f>IF(A193="","",IF('台帳_空欄'!G52="対象外","対象外・別管理",IF('台帳_空欄'!G52&lt;&gt;"確定","保留・原本要確認",IF(NOT(AND('台帳_空欄'!$G$52="確定",'台帳_空欄'!$U$52&lt;&gt;"今回連絡完了")),"条件外・通知停止",IF(E193="","基準日要確認",IF(E193&lt;'使い方'!$B$3,"過去予定・未完了を点検",IF(E193='使い方'!$B$3,"本日対象","予定")))))))</x:f>
      </x:c>
      <x:c r="J193" s="66" t="str">
        <x:f>IF(A193="","",'台帳_空欄'!U52)</x:f>
      </x:c>
    </x:row>
    <x:row r="194" ht="37" customHeight="1">
      <x:c r="A194" s="66" t="str">
        <x:f>IF('台帳_空欄'!A53="","",'台帳_空欄'!A53)</x:f>
      </x:c>
      <x:c r="B194" s="66" t="str">
        <x:f>IF(A194="","",'通知ルール'!A6)</x:f>
      </x:c>
      <x:c r="C194" s="70" t="str">
        <x:f>IF(OR(A194="",'台帳_空欄'!G53&lt;&gt;"確定",'台帳_空欄'!I53=""),"",'台帳_空欄'!I53)</x:f>
      </x:c>
      <x:c r="D194" s="66" t="str">
        <x:f>IF(A194="","",'通知ルール'!C6)</x:f>
      </x:c>
      <x:c r="E194" s="70" t="str">
        <x:f>IF(OR(A194="",C194=""),"",C194-D194)</x:f>
      </x:c>
      <x:c r="F194" s="66" t="str">
        <x:f>IF(A194="","",'通知ルール'!D6)</x:f>
      </x:c>
      <x:c r="G194" s="66" t="str">
        <x:f>IF(A194="","",'台帳_空欄'!J53&amp;"／"&amp;'台帳_空欄'!K53)</x:f>
      </x:c>
      <x:c r="H194" s="66" t="str">
        <x:f>IF(A194="","",'通知ルール'!F6)</x:f>
      </x:c>
      <x:c r="I194" s="66" t="str">
        <x:f>IF(A194="","",IF('台帳_空欄'!G53="対象外","対象外・別管理",IF('台帳_空欄'!G53&lt;&gt;"確定","保留・原本要確認",IF(NOT(AND('台帳_空欄'!$G$53="確定",'台帳_空欄'!$L$53="未判断")),"条件外・通知停止",IF(E194="","基準日要確認",IF(E194&lt;'使い方'!$B$3,"過去予定・未完了を点検",IF(E194='使い方'!$B$3,"本日対象","予定")))))))</x:f>
      </x:c>
      <x:c r="J194" s="66" t="str">
        <x:f>IF(A194="","",'台帳_空欄'!U53)</x:f>
      </x:c>
    </x:row>
    <x:row r="195" ht="37" customHeight="1">
      <x:c r="A195" s="66" t="str">
        <x:f>IF('台帳_空欄'!A53="","",'台帳_空欄'!A53)</x:f>
      </x:c>
      <x:c r="B195" s="66" t="str">
        <x:f>IF(A195="","",'通知ルール'!A7)</x:f>
      </x:c>
      <x:c r="C195" s="70" t="str">
        <x:f>IF(OR(A195="",'台帳_空欄'!G53&lt;&gt;"確定",'台帳_空欄'!I53=""),"",'台帳_空欄'!I53)</x:f>
      </x:c>
      <x:c r="D195" s="66" t="str">
        <x:f>IF(A195="","",'通知ルール'!C7)</x:f>
      </x:c>
      <x:c r="E195" s="70" t="str">
        <x:f>IF(OR(A195="",C195=""),"",C195-D195)</x:f>
      </x:c>
      <x:c r="F195" s="66" t="str">
        <x:f>IF(A195="","",'通知ルール'!D7)</x:f>
      </x:c>
      <x:c r="G195" s="66" t="str">
        <x:f>IF(A195="","",'台帳_空欄'!J53&amp;"／"&amp;'台帳_空欄'!K53&amp;"／部門責任者")</x:f>
      </x:c>
      <x:c r="H195" s="66" t="str">
        <x:f>IF(A195="","",'通知ルール'!F7)</x:f>
      </x:c>
      <x:c r="I195" s="66" t="str">
        <x:f>IF(A195="","",IF('台帳_空欄'!G53="対象外","対象外・別管理",IF('台帳_空欄'!G53&lt;&gt;"確定","保留・原本要確認",IF(NOT(AND('台帳_空欄'!$G$53="確定",'台帳_空欄'!$L$53="未判断")),"条件外・通知停止",IF(E195="","基準日要確認",IF(E195&lt;'使い方'!$B$3,"過去予定・未完了を点検",IF(E195='使い方'!$B$3,"本日対象","予定")))))))</x:f>
      </x:c>
      <x:c r="J195" s="66" t="str">
        <x:f>IF(A195="","",'台帳_空欄'!U53)</x:f>
      </x:c>
    </x:row>
    <x:row r="196" ht="37" customHeight="1">
      <x:c r="A196" s="66" t="str">
        <x:f>IF('台帳_空欄'!A53="","",'台帳_空欄'!A53)</x:f>
      </x:c>
      <x:c r="B196" s="66" t="str">
        <x:f>IF(A196="","",'通知ルール'!A8)</x:f>
      </x:c>
      <x:c r="C196" s="70" t="str">
        <x:f>IF(OR(A196="",'台帳_空欄'!G53&lt;&gt;"確定",'台帳_空欄'!F53=""),"",'台帳_空欄'!F53)</x:f>
      </x:c>
      <x:c r="D196" s="66" t="str">
        <x:f>IF(A196="","",'通知ルール'!C8)</x:f>
      </x:c>
      <x:c r="E196" s="70" t="str">
        <x:f>IF(OR(A196="",C196=""),"",C196-D196)</x:f>
      </x:c>
      <x:c r="F196" s="66" t="str">
        <x:f>IF(A196="","",'通知ルール'!D8)</x:f>
      </x:c>
      <x:c r="G196" s="66" t="str">
        <x:f>IF(A196="","",'台帳_空欄'!J53&amp;"／"&amp;'台帳_空欄'!K53)</x:f>
      </x:c>
      <x:c r="H196" s="66" t="str">
        <x:f>IF(A196="","",'通知ルール'!F8)</x:f>
      </x:c>
      <x:c r="I196" s="66" t="str">
        <x:f>IF(A196="","",IF('台帳_空欄'!G53="対象外","対象外・別管理",IF('台帳_空欄'!G53&lt;&gt;"確定","保留・原本要確認",IF(NOT(AND('台帳_空欄'!$G$53="確定",'台帳_空欄'!$U$53&lt;&gt;"今回連絡完了")),"条件外・通知停止",IF(E196="","基準日要確認",IF(E196&lt;'使い方'!$B$3,"過去予定・未完了を点検",IF(E196='使い方'!$B$3,"本日対象","予定")))))))</x:f>
      </x:c>
      <x:c r="J196" s="66" t="str">
        <x:f>IF(A196="","",'台帳_空欄'!U53)</x:f>
      </x:c>
    </x:row>
    <x:row r="197" ht="37" customHeight="1">
      <x:c r="A197" s="66" t="str">
        <x:f>IF('台帳_空欄'!A53="","",'台帳_空欄'!A53)</x:f>
      </x:c>
      <x:c r="B197" s="66" t="str">
        <x:f>IF(A197="","",'通知ルール'!A9)</x:f>
      </x:c>
      <x:c r="C197" s="70" t="str">
        <x:f>IF(OR(A197="",'台帳_空欄'!G53&lt;&gt;"確定",'台帳_空欄'!F53=""),"",'台帳_空欄'!F53)</x:f>
      </x:c>
      <x:c r="D197" s="66" t="str">
        <x:f>IF(A197="","",'通知ルール'!C9)</x:f>
      </x:c>
      <x:c r="E197" s="70" t="str">
        <x:f>IF(OR(A197="",C197=""),"",C197-D197)</x:f>
      </x:c>
      <x:c r="F197" s="66" t="str">
        <x:f>IF(A197="","",'通知ルール'!D9)</x:f>
      </x:c>
      <x:c r="G197" s="66" t="str">
        <x:f>IF(A197="","",'台帳_空欄'!J53&amp;"／"&amp;'台帳_空欄'!K53&amp;"／部門責任者")</x:f>
      </x:c>
      <x:c r="H197" s="66" t="str">
        <x:f>IF(A197="","",'通知ルール'!F9)</x:f>
      </x:c>
      <x:c r="I197" s="66" t="str">
        <x:f>IF(A197="","",IF('台帳_空欄'!G53="対象外","対象外・別管理",IF('台帳_空欄'!G53&lt;&gt;"確定","保留・原本要確認",IF(NOT(AND('台帳_空欄'!$G$53="確定",'台帳_空欄'!$U$53&lt;&gt;"今回連絡完了")),"条件外・通知停止",IF(E197="","基準日要確認",IF(E197&lt;'使い方'!$B$3,"過去予定・未完了を点検",IF(E197='使い方'!$B$3,"本日対象","予定")))))))</x:f>
      </x:c>
      <x:c r="J197" s="66" t="str">
        <x:f>IF(A197="","",'台帳_空欄'!U53)</x:f>
      </x:c>
    </x:row>
    <x:row r="198" ht="37" customHeight="1">
      <x:c r="A198" s="66" t="str">
        <x:f>IF('台帳_空欄'!A54="","",'台帳_空欄'!A54)</x:f>
      </x:c>
      <x:c r="B198" s="66" t="str">
        <x:f>IF(A198="","",'通知ルール'!A6)</x:f>
      </x:c>
      <x:c r="C198" s="70" t="str">
        <x:f>IF(OR(A198="",'台帳_空欄'!G54&lt;&gt;"確定",'台帳_空欄'!I54=""),"",'台帳_空欄'!I54)</x:f>
      </x:c>
      <x:c r="D198" s="66" t="str">
        <x:f>IF(A198="","",'通知ルール'!C6)</x:f>
      </x:c>
      <x:c r="E198" s="70" t="str">
        <x:f>IF(OR(A198="",C198=""),"",C198-D198)</x:f>
      </x:c>
      <x:c r="F198" s="66" t="str">
        <x:f>IF(A198="","",'通知ルール'!D6)</x:f>
      </x:c>
      <x:c r="G198" s="66" t="str">
        <x:f>IF(A198="","",'台帳_空欄'!J54&amp;"／"&amp;'台帳_空欄'!K54)</x:f>
      </x:c>
      <x:c r="H198" s="66" t="str">
        <x:f>IF(A198="","",'通知ルール'!F6)</x:f>
      </x:c>
      <x:c r="I198" s="66" t="str">
        <x:f>IF(A198="","",IF('台帳_空欄'!G54="対象外","対象外・別管理",IF('台帳_空欄'!G54&lt;&gt;"確定","保留・原本要確認",IF(NOT(AND('台帳_空欄'!$G$54="確定",'台帳_空欄'!$L$54="未判断")),"条件外・通知停止",IF(E198="","基準日要確認",IF(E198&lt;'使い方'!$B$3,"過去予定・未完了を点検",IF(E198='使い方'!$B$3,"本日対象","予定")))))))</x:f>
      </x:c>
      <x:c r="J198" s="66" t="str">
        <x:f>IF(A198="","",'台帳_空欄'!U54)</x:f>
      </x:c>
    </x:row>
    <x:row r="199" ht="37" customHeight="1">
      <x:c r="A199" s="66" t="str">
        <x:f>IF('台帳_空欄'!A54="","",'台帳_空欄'!A54)</x:f>
      </x:c>
      <x:c r="B199" s="66" t="str">
        <x:f>IF(A199="","",'通知ルール'!A7)</x:f>
      </x:c>
      <x:c r="C199" s="70" t="str">
        <x:f>IF(OR(A199="",'台帳_空欄'!G54&lt;&gt;"確定",'台帳_空欄'!I54=""),"",'台帳_空欄'!I54)</x:f>
      </x:c>
      <x:c r="D199" s="66" t="str">
        <x:f>IF(A199="","",'通知ルール'!C7)</x:f>
      </x:c>
      <x:c r="E199" s="70" t="str">
        <x:f>IF(OR(A199="",C199=""),"",C199-D199)</x:f>
      </x:c>
      <x:c r="F199" s="66" t="str">
        <x:f>IF(A199="","",'通知ルール'!D7)</x:f>
      </x:c>
      <x:c r="G199" s="66" t="str">
        <x:f>IF(A199="","",'台帳_空欄'!J54&amp;"／"&amp;'台帳_空欄'!K54&amp;"／部門責任者")</x:f>
      </x:c>
      <x:c r="H199" s="66" t="str">
        <x:f>IF(A199="","",'通知ルール'!F7)</x:f>
      </x:c>
      <x:c r="I199" s="66" t="str">
        <x:f>IF(A199="","",IF('台帳_空欄'!G54="対象外","対象外・別管理",IF('台帳_空欄'!G54&lt;&gt;"確定","保留・原本要確認",IF(NOT(AND('台帳_空欄'!$G$54="確定",'台帳_空欄'!$L$54="未判断")),"条件外・通知停止",IF(E199="","基準日要確認",IF(E199&lt;'使い方'!$B$3,"過去予定・未完了を点検",IF(E199='使い方'!$B$3,"本日対象","予定")))))))</x:f>
      </x:c>
      <x:c r="J199" s="66" t="str">
        <x:f>IF(A199="","",'台帳_空欄'!U54)</x:f>
      </x:c>
    </x:row>
    <x:row r="200" ht="37" customHeight="1">
      <x:c r="A200" s="66" t="str">
        <x:f>IF('台帳_空欄'!A54="","",'台帳_空欄'!A54)</x:f>
      </x:c>
      <x:c r="B200" s="66" t="str">
        <x:f>IF(A200="","",'通知ルール'!A8)</x:f>
      </x:c>
      <x:c r="C200" s="70" t="str">
        <x:f>IF(OR(A200="",'台帳_空欄'!G54&lt;&gt;"確定",'台帳_空欄'!F54=""),"",'台帳_空欄'!F54)</x:f>
      </x:c>
      <x:c r="D200" s="66" t="str">
        <x:f>IF(A200="","",'通知ルール'!C8)</x:f>
      </x:c>
      <x:c r="E200" s="70" t="str">
        <x:f>IF(OR(A200="",C200=""),"",C200-D200)</x:f>
      </x:c>
      <x:c r="F200" s="66" t="str">
        <x:f>IF(A200="","",'通知ルール'!D8)</x:f>
      </x:c>
      <x:c r="G200" s="66" t="str">
        <x:f>IF(A200="","",'台帳_空欄'!J54&amp;"／"&amp;'台帳_空欄'!K54)</x:f>
      </x:c>
      <x:c r="H200" s="66" t="str">
        <x:f>IF(A200="","",'通知ルール'!F8)</x:f>
      </x:c>
      <x:c r="I200" s="66" t="str">
        <x:f>IF(A200="","",IF('台帳_空欄'!G54="対象外","対象外・別管理",IF('台帳_空欄'!G54&lt;&gt;"確定","保留・原本要確認",IF(NOT(AND('台帳_空欄'!$G$54="確定",'台帳_空欄'!$U$54&lt;&gt;"今回連絡完了")),"条件外・通知停止",IF(E200="","基準日要確認",IF(E200&lt;'使い方'!$B$3,"過去予定・未完了を点検",IF(E200='使い方'!$B$3,"本日対象","予定")))))))</x:f>
      </x:c>
      <x:c r="J200" s="66" t="str">
        <x:f>IF(A200="","",'台帳_空欄'!U54)</x:f>
      </x:c>
    </x:row>
    <x:row r="201" ht="37" customHeight="1">
      <x:c r="A201" s="66" t="str">
        <x:f>IF('台帳_空欄'!A54="","",'台帳_空欄'!A54)</x:f>
      </x:c>
      <x:c r="B201" s="66" t="str">
        <x:f>IF(A201="","",'通知ルール'!A9)</x:f>
      </x:c>
      <x:c r="C201" s="70" t="str">
        <x:f>IF(OR(A201="",'台帳_空欄'!G54&lt;&gt;"確定",'台帳_空欄'!F54=""),"",'台帳_空欄'!F54)</x:f>
      </x:c>
      <x:c r="D201" s="66" t="str">
        <x:f>IF(A201="","",'通知ルール'!C9)</x:f>
      </x:c>
      <x:c r="E201" s="70" t="str">
        <x:f>IF(OR(A201="",C201=""),"",C201-D201)</x:f>
      </x:c>
      <x:c r="F201" s="66" t="str">
        <x:f>IF(A201="","",'通知ルール'!D9)</x:f>
      </x:c>
      <x:c r="G201" s="66" t="str">
        <x:f>IF(A201="","",'台帳_空欄'!J54&amp;"／"&amp;'台帳_空欄'!K54&amp;"／部門責任者")</x:f>
      </x:c>
      <x:c r="H201" s="66" t="str">
        <x:f>IF(A201="","",'通知ルール'!F9)</x:f>
      </x:c>
      <x:c r="I201" s="66" t="str">
        <x:f>IF(A201="","",IF('台帳_空欄'!G54="対象外","対象外・別管理",IF('台帳_空欄'!G54&lt;&gt;"確定","保留・原本要確認",IF(NOT(AND('台帳_空欄'!$G$54="確定",'台帳_空欄'!$U$54&lt;&gt;"今回連絡完了")),"条件外・通知停止",IF(E201="","基準日要確認",IF(E201&lt;'使い方'!$B$3,"過去予定・未完了を点検",IF(E201='使い方'!$B$3,"本日対象","予定")))))))</x:f>
      </x:c>
      <x:c r="J201" s="66" t="str">
        <x:f>IF(A201="","",'台帳_空欄'!U54)</x:f>
      </x:c>
    </x:row>
    <x:row r="202" ht="37" customHeight="1">
      <x:c r="A202" s="66" t="str">
        <x:f>IF('台帳_空欄'!A55="","",'台帳_空欄'!A55)</x:f>
      </x:c>
      <x:c r="B202" s="66" t="str">
        <x:f>IF(A202="","",'通知ルール'!A6)</x:f>
      </x:c>
      <x:c r="C202" s="70" t="str">
        <x:f>IF(OR(A202="",'台帳_空欄'!G55&lt;&gt;"確定",'台帳_空欄'!I55=""),"",'台帳_空欄'!I55)</x:f>
      </x:c>
      <x:c r="D202" s="66" t="str">
        <x:f>IF(A202="","",'通知ルール'!C6)</x:f>
      </x:c>
      <x:c r="E202" s="70" t="str">
        <x:f>IF(OR(A202="",C202=""),"",C202-D202)</x:f>
      </x:c>
      <x:c r="F202" s="66" t="str">
        <x:f>IF(A202="","",'通知ルール'!D6)</x:f>
      </x:c>
      <x:c r="G202" s="66" t="str">
        <x:f>IF(A202="","",'台帳_空欄'!J55&amp;"／"&amp;'台帳_空欄'!K55)</x:f>
      </x:c>
      <x:c r="H202" s="66" t="str">
        <x:f>IF(A202="","",'通知ルール'!F6)</x:f>
      </x:c>
      <x:c r="I202" s="66" t="str">
        <x:f>IF(A202="","",IF('台帳_空欄'!G55="対象外","対象外・別管理",IF('台帳_空欄'!G55&lt;&gt;"確定","保留・原本要確認",IF(NOT(AND('台帳_空欄'!$G$55="確定",'台帳_空欄'!$L$55="未判断")),"条件外・通知停止",IF(E202="","基準日要確認",IF(E202&lt;'使い方'!$B$3,"過去予定・未完了を点検",IF(E202='使い方'!$B$3,"本日対象","予定")))))))</x:f>
      </x:c>
      <x:c r="J202" s="66" t="str">
        <x:f>IF(A202="","",'台帳_空欄'!U55)</x:f>
      </x:c>
    </x:row>
    <x:row r="203" ht="37" customHeight="1">
      <x:c r="A203" s="66" t="str">
        <x:f>IF('台帳_空欄'!A55="","",'台帳_空欄'!A55)</x:f>
      </x:c>
      <x:c r="B203" s="66" t="str">
        <x:f>IF(A203="","",'通知ルール'!A7)</x:f>
      </x:c>
      <x:c r="C203" s="70" t="str">
        <x:f>IF(OR(A203="",'台帳_空欄'!G55&lt;&gt;"確定",'台帳_空欄'!I55=""),"",'台帳_空欄'!I55)</x:f>
      </x:c>
      <x:c r="D203" s="66" t="str">
        <x:f>IF(A203="","",'通知ルール'!C7)</x:f>
      </x:c>
      <x:c r="E203" s="70" t="str">
        <x:f>IF(OR(A203="",C203=""),"",C203-D203)</x:f>
      </x:c>
      <x:c r="F203" s="66" t="str">
        <x:f>IF(A203="","",'通知ルール'!D7)</x:f>
      </x:c>
      <x:c r="G203" s="66" t="str">
        <x:f>IF(A203="","",'台帳_空欄'!J55&amp;"／"&amp;'台帳_空欄'!K55&amp;"／部門責任者")</x:f>
      </x:c>
      <x:c r="H203" s="66" t="str">
        <x:f>IF(A203="","",'通知ルール'!F7)</x:f>
      </x:c>
      <x:c r="I203" s="66" t="str">
        <x:f>IF(A203="","",IF('台帳_空欄'!G55="対象外","対象外・別管理",IF('台帳_空欄'!G55&lt;&gt;"確定","保留・原本要確認",IF(NOT(AND('台帳_空欄'!$G$55="確定",'台帳_空欄'!$L$55="未判断")),"条件外・通知停止",IF(E203="","基準日要確認",IF(E203&lt;'使い方'!$B$3,"過去予定・未完了を点検",IF(E203='使い方'!$B$3,"本日対象","予定")))))))</x:f>
      </x:c>
      <x:c r="J203" s="66" t="str">
        <x:f>IF(A203="","",'台帳_空欄'!U55)</x:f>
      </x:c>
    </x:row>
    <x:row r="204" ht="37" customHeight="1">
      <x:c r="A204" s="66" t="str">
        <x:f>IF('台帳_空欄'!A55="","",'台帳_空欄'!A55)</x:f>
      </x:c>
      <x:c r="B204" s="66" t="str">
        <x:f>IF(A204="","",'通知ルール'!A8)</x:f>
      </x:c>
      <x:c r="C204" s="70" t="str">
        <x:f>IF(OR(A204="",'台帳_空欄'!G55&lt;&gt;"確定",'台帳_空欄'!F55=""),"",'台帳_空欄'!F55)</x:f>
      </x:c>
      <x:c r="D204" s="66" t="str">
        <x:f>IF(A204="","",'通知ルール'!C8)</x:f>
      </x:c>
      <x:c r="E204" s="70" t="str">
        <x:f>IF(OR(A204="",C204=""),"",C204-D204)</x:f>
      </x:c>
      <x:c r="F204" s="66" t="str">
        <x:f>IF(A204="","",'通知ルール'!D8)</x:f>
      </x:c>
      <x:c r="G204" s="66" t="str">
        <x:f>IF(A204="","",'台帳_空欄'!J55&amp;"／"&amp;'台帳_空欄'!K55)</x:f>
      </x:c>
      <x:c r="H204" s="66" t="str">
        <x:f>IF(A204="","",'通知ルール'!F8)</x:f>
      </x:c>
      <x:c r="I204" s="66" t="str">
        <x:f>IF(A204="","",IF('台帳_空欄'!G55="対象外","対象外・別管理",IF('台帳_空欄'!G55&lt;&gt;"確定","保留・原本要確認",IF(NOT(AND('台帳_空欄'!$G$55="確定",'台帳_空欄'!$U$55&lt;&gt;"今回連絡完了")),"条件外・通知停止",IF(E204="","基準日要確認",IF(E204&lt;'使い方'!$B$3,"過去予定・未完了を点検",IF(E204='使い方'!$B$3,"本日対象","予定")))))))</x:f>
      </x:c>
      <x:c r="J204" s="66" t="str">
        <x:f>IF(A204="","",'台帳_空欄'!U55)</x:f>
      </x:c>
    </x:row>
    <x:row r="205" ht="37" customHeight="1">
      <x:c r="A205" s="66" t="str">
        <x:f>IF('台帳_空欄'!A55="","",'台帳_空欄'!A55)</x:f>
      </x:c>
      <x:c r="B205" s="66" t="str">
        <x:f>IF(A205="","",'通知ルール'!A9)</x:f>
      </x:c>
      <x:c r="C205" s="70" t="str">
        <x:f>IF(OR(A205="",'台帳_空欄'!G55&lt;&gt;"確定",'台帳_空欄'!F55=""),"",'台帳_空欄'!F55)</x:f>
      </x:c>
      <x:c r="D205" s="66" t="str">
        <x:f>IF(A205="","",'通知ルール'!C9)</x:f>
      </x:c>
      <x:c r="E205" s="70" t="str">
        <x:f>IF(OR(A205="",C205=""),"",C205-D205)</x:f>
      </x:c>
      <x:c r="F205" s="66" t="str">
        <x:f>IF(A205="","",'通知ルール'!D9)</x:f>
      </x:c>
      <x:c r="G205" s="66" t="str">
        <x:f>IF(A205="","",'台帳_空欄'!J55&amp;"／"&amp;'台帳_空欄'!K55&amp;"／部門責任者")</x:f>
      </x:c>
      <x:c r="H205" s="66" t="str">
        <x:f>IF(A205="","",'通知ルール'!F9)</x:f>
      </x:c>
      <x:c r="I205" s="66" t="str">
        <x:f>IF(A205="","",IF('台帳_空欄'!G55="対象外","対象外・別管理",IF('台帳_空欄'!G55&lt;&gt;"確定","保留・原本要確認",IF(NOT(AND('台帳_空欄'!$G$55="確定",'台帳_空欄'!$U$55&lt;&gt;"今回連絡完了")),"条件外・通知停止",IF(E205="","基準日要確認",IF(E205&lt;'使い方'!$B$3,"過去予定・未完了を点検",IF(E205='使い方'!$B$3,"本日対象","予定")))))))</x:f>
      </x:c>
      <x:c r="J205" s="66" t="str">
        <x:f>IF(A205="","",'台帳_空欄'!U55)</x:f>
      </x:c>
    </x:row>
  </x:sheetData>
  <x:mergeCells>
    <x:mergeCell ref="A1:J1"/>
    <x:mergeCell ref="A2:J2"/>
  </x:mergeCells>
  <x:conditionalFormatting sqref="I6:I205">
    <x:cfRule type="expression" dxfId="9" priority="1">
      <x:formula>OR(I6="過去予定・未完了を点検",I6="保留・原本要確認")</x:formula>
    </x:cfRule>
  </x:conditionalFormatting>
  <x:pageMargins left="0.7" right="0.7" top="0.75" bottom="0.75" header="0.3" footer="0.3"/>
  <x:tableParts count="1">
    <x:tablePart xmlns:r="http://schemas.openxmlformats.org/officeDocument/2006/relationships" r:id="Rb0cf096590f74889"/>
  </x:tableParts>
</x:worksheet>
</file>

<file path=xl/worksheets/sheet11.xml><?xml version="1.0" encoding="utf-8"?>
<x:worksheet xmlns:x="http://schemas.openxmlformats.org/spreadsheetml/2006/main">
  <x:sheetFormatPr defaultRowHeight="15"/>
  <x:cols>
    <x:col min="1" max="1" width="12" hidden="0" customWidth="1"/>
    <x:col min="2" max="2" width="11" hidden="0" customWidth="1"/>
    <x:col min="3" max="3" width="14" hidden="0" customWidth="1"/>
    <x:col min="4" max="4" width="14" hidden="0" customWidth="1"/>
    <x:col min="5" max="5" width="15" hidden="0" customWidth="1"/>
    <x:col min="6" max="6" width="15" hidden="0" customWidth="1"/>
    <x:col min="7" max="7" width="21" hidden="0" customWidth="1"/>
    <x:col min="8" max="8" width="24" hidden="0" customWidth="1"/>
    <x:col min="9" max="9" width="25" hidden="0" customWidth="1"/>
    <x:col min="10" max="10" width="30" hidden="0" customWidth="1"/>
    <x:col min="11" max="11" width="13" hidden="0" customWidth="1"/>
    <x:col min="12" max="12" width="13" hidden="0" customWidth="1"/>
    <x:col min="13" max="13" width="40" hidden="0" customWidth="1"/>
    <x:col min="14" max="14" width="16" hidden="0" customWidth="1"/>
  </x:cols>
  <x:sheetData>
    <x:row r="1" ht="35" customHeight="1">
      <x:c r="A1" s="10" t="str">
        <x:v>変更履歴｜記入例</x:v>
      </x:c>
      <x:c r="B1" s="10"/>
      <x:c r="C1" s="10"/>
      <x:c r="D1" s="10"/>
      <x:c r="E1" s="10"/>
      <x:c r="F1" s="10"/>
      <x:c r="G1" s="10"/>
      <x:c r="H1" s="10"/>
      <x:c r="I1" s="10"/>
      <x:c r="J1" s="10"/>
      <x:c r="K1" s="10"/>
      <x:c r="L1" s="10"/>
      <x:c r="M1" s="10"/>
      <x:c r="N1" s="10"/>
    </x:row>
    <x:row r="2" ht="36" customHeight="1">
      <x:c r="A2" s="11" t="str">
        <x:v>手動追記の履歴です。元の値を消さずに残します。自動監査ログ・変更検知機能ではありません。</x:v>
      </x:c>
      <x:c r="B2" s="11"/>
      <x:c r="C2" s="11"/>
      <x:c r="D2" s="11"/>
      <x:c r="E2" s="11"/>
      <x:c r="F2" s="11"/>
      <x:c r="G2" s="11"/>
      <x:c r="H2" s="11"/>
      <x:c r="I2" s="11"/>
      <x:c r="J2" s="11"/>
      <x:c r="K2" s="11"/>
      <x:c r="L2" s="11"/>
      <x:c r="M2" s="11"/>
      <x:c r="N2" s="11"/>
    </x:row>
    <x:row r="3">
      <x:c r="A3" s="12"/>
      <x:c r="B3" s="12"/>
      <x:c r="C3" s="12"/>
      <x:c r="D3" s="12"/>
      <x:c r="E3" s="12"/>
      <x:c r="F3" s="12"/>
      <x:c r="G3" s="12"/>
      <x:c r="H3" s="12"/>
      <x:c r="I3" s="12"/>
      <x:c r="J3" s="12"/>
      <x:c r="K3" s="12"/>
      <x:c r="L3" s="12"/>
      <x:c r="M3" s="12"/>
      <x:c r="N3" s="12"/>
    </x:row>
    <x:row r="4">
      <x:c r="A4" s="12"/>
      <x:c r="B4" s="12"/>
      <x:c r="C4" s="12"/>
      <x:c r="D4" s="12"/>
      <x:c r="E4" s="12"/>
      <x:c r="F4" s="12"/>
      <x:c r="G4" s="12"/>
      <x:c r="H4" s="12"/>
      <x:c r="I4" s="12"/>
      <x:c r="J4" s="12"/>
      <x:c r="K4" s="12"/>
      <x:c r="L4" s="12"/>
      <x:c r="M4" s="12"/>
      <x:c r="N4" s="12"/>
    </x:row>
    <x:row r="5" ht="42" customHeight="1">
      <x:c r="A5" s="43" t="str">
        <x:v>変更ID</x:v>
      </x:c>
      <x:c r="B5" s="43" t="str">
        <x:v>契約ID</x:v>
      </x:c>
      <x:c r="C5" s="43" t="str">
        <x:v>記録日</x:v>
      </x:c>
      <x:c r="D5" s="43" t="str">
        <x:v>適用日</x:v>
      </x:c>
      <x:c r="E5" s="43" t="str">
        <x:v>旧原本版</x:v>
      </x:c>
      <x:c r="F5" s="43" t="str">
        <x:v>新原本版</x:v>
      </x:c>
      <x:c r="G5" s="43" t="str">
        <x:v>変更項目</x:v>
      </x:c>
      <x:c r="H5" s="43" t="str">
        <x:v>変更前</x:v>
      </x:c>
      <x:c r="I5" s="43" t="str">
        <x:v>変更後</x:v>
      </x:c>
      <x:c r="J5" s="43" t="str">
        <x:v>根拠</x:v>
      </x:c>
      <x:c r="K5" s="43" t="str">
        <x:v>入力者</x:v>
      </x:c>
      <x:c r="L5" s="43" t="str">
        <x:v>確認者</x:v>
      </x:c>
      <x:c r="M5" s="43" t="str">
        <x:v>連動して確認すること</x:v>
      </x:c>
      <x:c r="N5" s="43" t="str">
        <x:v>確認状態</x:v>
      </x:c>
    </x:row>
    <x:row r="6" ht="60" customHeight="1">
      <x:c r="A6" s="40" t="str">
        <x:v>H01</x:v>
      </x:c>
      <x:c r="B6" s="40" t="str">
        <x:v>C01</x:v>
      </x:c>
      <x:c r="C6" s="60" t="n">
        <x:v>46266</x:v>
      </x:c>
      <x:c r="D6" s="60" t="n">
        <x:v>46266</x:v>
      </x:c>
      <x:c r="E6" s="40" t="str">
        <x:v>v1</x:v>
      </x:c>
      <x:c r="F6" s="40" t="str">
        <x:v>v1＋M1</x:v>
      </x:c>
      <x:c r="G6" s="40" t="str">
        <x:v>原本で確認した連絡期限</x:v>
      </x:c>
      <x:c r="H6" s="40" t="str">
        <x:v>2026-10-31</x:v>
      </x:c>
      <x:c r="I6" s="40" t="str">
        <x:v>2026-09-30</x:v>
      </x:c>
      <x:c r="J6" s="40" t="str">
        <x:v>覚書M1第2条（架空）</x:v>
      </x:c>
      <x:c r="K6" s="40" t="str">
        <x:v>総務A</x:v>
      </x:c>
      <x:c r="L6" s="40" t="str">
        <x:v>総務B</x:v>
      </x:c>
      <x:c r="M6" s="40" t="str">
        <x:v>判断期限10/16→9/15、旧リマインド停止・新日付で設定確認</x:v>
      </x:c>
      <x:c r="N6" s="40" t="str">
        <x:v>確認済み</x:v>
      </x:c>
    </x:row>
    <x:row r="7" ht="60" customHeight="1">
      <x:c r="A7" s="40" t="str">
        <x:v>H02</x:v>
      </x:c>
      <x:c r="B7" s="40" t="str">
        <x:v>C01</x:v>
      </x:c>
      <x:c r="C7" s="60" t="n">
        <x:v>46280</x:v>
      </x:c>
      <x:c r="D7" s="60" t="n">
        <x:v>46280</x:v>
      </x:c>
      <x:c r="E7" s="40" t="str">
        <x:v>v1＋M1</x:v>
      </x:c>
      <x:c r="F7" s="40" t="str">
        <x:v>v1＋M1</x:v>
      </x:c>
      <x:c r="G7" s="40" t="str">
        <x:v>今回の連絡状態</x:v>
      </x:c>
      <x:c r="H7" s="40" t="str">
        <x:v>受領後・完了確認待ち</x:v>
      </x:c>
      <x:c r="I7" s="40" t="str">
        <x:v>今回連絡完了</x:v>
      </x:c>
      <x:c r="J7" s="40" t="str">
        <x:v>E-C01-01（架空）</x:v>
      </x:c>
      <x:c r="K7" s="40" t="str">
        <x:v>総務A</x:v>
      </x:c>
      <x:c r="L7" s="40" t="str">
        <x:v>総務B</x:v>
      </x:c>
      <x:c r="M7" s="40" t="str">
        <x:v>終了作業は別管理。次回原本で確認した連絡期限は対象外</x:v>
      </x:c>
      <x:c r="N7" s="40" t="str">
        <x:v>確認済み</x:v>
      </x:c>
    </x:row>
    <x:row r="8" ht="60" customHeight="1">
      <x:c r="A8" s="40" t="str">
        <x:v>H03</x:v>
      </x:c>
      <x:c r="B8" s="40" t="str">
        <x:v>C03</x:v>
      </x:c>
      <x:c r="C8" s="60" t="n">
        <x:v>46260</x:v>
      </x:c>
      <x:c r="D8" s="60" t="n">
        <x:v>46296</x:v>
      </x:c>
      <x:c r="E8" s="40" t="str">
        <x:v>v1</x:v>
      </x:c>
      <x:c r="F8" s="40" t="str">
        <x:v>v2</x:v>
      </x:c>
      <x:c r="G8" s="40" t="str">
        <x:v>次回原本で確認した連絡期限</x:v>
      </x:c>
      <x:c r="H8" s="40" t="str">
        <x:v>未確定</x:v>
      </x:c>
      <x:c r="I8" s="40" t="str">
        <x:v>2027-08-31</x:v>
      </x:c>
      <x:c r="J8" s="40" t="str">
        <x:v>継続合意書第2条（架空）</x:v>
      </x:c>
      <x:c r="K8" s="40" t="str">
        <x:v>購買A</x:v>
      </x:c>
      <x:c r="L8" s="40" t="str">
        <x:v>購買B</x:v>
      </x:c>
      <x:c r="M8" s="40" t="str">
        <x:v>新期間開始は10/1。次期行は準備し、当期の記録を残す</x:v>
      </x:c>
      <x:c r="N8" s="40" t="str">
        <x:v>確認済み</x:v>
      </x:c>
    </x:row>
    <x:row r="9" ht="60" customHeight="1">
      <x:c r="A9" s="12"/>
      <x:c r="B9" s="12"/>
      <x:c r="C9" s="16"/>
      <x:c r="D9" s="16"/>
      <x:c r="E9" s="12"/>
      <x:c r="F9" s="12"/>
      <x:c r="G9" s="12"/>
      <x:c r="H9" s="12"/>
      <x:c r="I9" s="12"/>
      <x:c r="J9" s="12"/>
      <x:c r="K9" s="12"/>
      <x:c r="L9" s="12"/>
      <x:c r="M9" s="12"/>
      <x:c r="N9" s="12"/>
    </x:row>
    <x:row r="10" ht="60" customHeight="1">
      <x:c r="A10" s="12"/>
      <x:c r="B10" s="12"/>
      <x:c r="C10" s="16"/>
      <x:c r="D10" s="16"/>
      <x:c r="E10" s="12"/>
      <x:c r="F10" s="12"/>
      <x:c r="G10" s="12"/>
      <x:c r="H10" s="12"/>
      <x:c r="I10" s="12"/>
      <x:c r="J10" s="12"/>
      <x:c r="K10" s="12"/>
      <x:c r="L10" s="12"/>
      <x:c r="M10" s="12"/>
      <x:c r="N10" s="12"/>
    </x:row>
    <x:row r="11" ht="60" customHeight="1">
      <x:c r="A11" s="12"/>
      <x:c r="B11" s="12"/>
      <x:c r="C11" s="16"/>
      <x:c r="D11" s="16"/>
      <x:c r="E11" s="12"/>
      <x:c r="F11" s="12"/>
      <x:c r="G11" s="12"/>
      <x:c r="H11" s="12"/>
      <x:c r="I11" s="12"/>
      <x:c r="J11" s="12"/>
      <x:c r="K11" s="12"/>
      <x:c r="L11" s="12"/>
      <x:c r="M11" s="12"/>
      <x:c r="N11" s="12"/>
    </x:row>
    <x:row r="12" ht="60" customHeight="1">
      <x:c r="A12" s="12"/>
      <x:c r="B12" s="12"/>
      <x:c r="C12" s="16"/>
      <x:c r="D12" s="16"/>
      <x:c r="E12" s="12"/>
      <x:c r="F12" s="12"/>
      <x:c r="G12" s="12"/>
      <x:c r="H12" s="12"/>
      <x:c r="I12" s="12"/>
      <x:c r="J12" s="12"/>
      <x:c r="K12" s="12"/>
      <x:c r="L12" s="12"/>
      <x:c r="M12" s="12"/>
      <x:c r="N12" s="12"/>
    </x:row>
    <x:row r="13" ht="60" customHeight="1">
      <x:c r="A13" s="12"/>
      <x:c r="B13" s="12"/>
      <x:c r="C13" s="16"/>
      <x:c r="D13" s="16"/>
      <x:c r="E13" s="12"/>
      <x:c r="F13" s="12"/>
      <x:c r="G13" s="12"/>
      <x:c r="H13" s="12"/>
      <x:c r="I13" s="12"/>
      <x:c r="J13" s="12"/>
      <x:c r="K13" s="12"/>
      <x:c r="L13" s="12"/>
      <x:c r="M13" s="12"/>
      <x:c r="N13" s="12"/>
    </x:row>
    <x:row r="14" ht="60" customHeight="1">
      <x:c r="A14" s="12"/>
      <x:c r="B14" s="12"/>
      <x:c r="C14" s="16"/>
      <x:c r="D14" s="16"/>
      <x:c r="E14" s="12"/>
      <x:c r="F14" s="12"/>
      <x:c r="G14" s="12"/>
      <x:c r="H14" s="12"/>
      <x:c r="I14" s="12"/>
      <x:c r="J14" s="12"/>
      <x:c r="K14" s="12"/>
      <x:c r="L14" s="12"/>
      <x:c r="M14" s="12"/>
      <x:c r="N14" s="12"/>
    </x:row>
    <x:row r="15" ht="60" customHeight="1">
      <x:c r="A15" s="12"/>
      <x:c r="B15" s="12"/>
      <x:c r="C15" s="16"/>
      <x:c r="D15" s="16"/>
      <x:c r="E15" s="12"/>
      <x:c r="F15" s="12"/>
      <x:c r="G15" s="12"/>
      <x:c r="H15" s="12"/>
      <x:c r="I15" s="12"/>
      <x:c r="J15" s="12"/>
      <x:c r="K15" s="12"/>
      <x:c r="L15" s="12"/>
      <x:c r="M15" s="12"/>
      <x:c r="N15" s="12"/>
    </x:row>
    <x:row r="16" ht="60" customHeight="1">
      <x:c r="A16" s="12"/>
      <x:c r="B16" s="12"/>
      <x:c r="C16" s="16"/>
      <x:c r="D16" s="16"/>
      <x:c r="E16" s="12"/>
      <x:c r="F16" s="12"/>
      <x:c r="G16" s="12"/>
      <x:c r="H16" s="12"/>
      <x:c r="I16" s="12"/>
      <x:c r="J16" s="12"/>
      <x:c r="K16" s="12"/>
      <x:c r="L16" s="12"/>
      <x:c r="M16" s="12"/>
      <x:c r="N16" s="12"/>
    </x:row>
    <x:row r="17" ht="60" customHeight="1">
      <x:c r="A17" s="12"/>
      <x:c r="B17" s="12"/>
      <x:c r="C17" s="16"/>
      <x:c r="D17" s="16"/>
      <x:c r="E17" s="12"/>
      <x:c r="F17" s="12"/>
      <x:c r="G17" s="12"/>
      <x:c r="H17" s="12"/>
      <x:c r="I17" s="12"/>
      <x:c r="J17" s="12"/>
      <x:c r="K17" s="12"/>
      <x:c r="L17" s="12"/>
      <x:c r="M17" s="12"/>
      <x:c r="N17" s="12"/>
    </x:row>
    <x:row r="18" ht="60" customHeight="1">
      <x:c r="A18" s="12"/>
      <x:c r="B18" s="12"/>
      <x:c r="C18" s="16"/>
      <x:c r="D18" s="16"/>
      <x:c r="E18" s="12"/>
      <x:c r="F18" s="12"/>
      <x:c r="G18" s="12"/>
      <x:c r="H18" s="12"/>
      <x:c r="I18" s="12"/>
      <x:c r="J18" s="12"/>
      <x:c r="K18" s="12"/>
      <x:c r="L18" s="12"/>
      <x:c r="M18" s="12"/>
      <x:c r="N18" s="12"/>
    </x:row>
    <x:row r="19" ht="60" customHeight="1">
      <x:c r="A19" s="12"/>
      <x:c r="B19" s="12"/>
      <x:c r="C19" s="16"/>
      <x:c r="D19" s="16"/>
      <x:c r="E19" s="12"/>
      <x:c r="F19" s="12"/>
      <x:c r="G19" s="12"/>
      <x:c r="H19" s="12"/>
      <x:c r="I19" s="12"/>
      <x:c r="J19" s="12"/>
      <x:c r="K19" s="12"/>
      <x:c r="L19" s="12"/>
      <x:c r="M19" s="12"/>
      <x:c r="N19" s="12"/>
    </x:row>
    <x:row r="20" ht="60" customHeight="1">
      <x:c r="A20" s="12"/>
      <x:c r="B20" s="12"/>
      <x:c r="C20" s="16"/>
      <x:c r="D20" s="16"/>
      <x:c r="E20" s="12"/>
      <x:c r="F20" s="12"/>
      <x:c r="G20" s="12"/>
      <x:c r="H20" s="12"/>
      <x:c r="I20" s="12"/>
      <x:c r="J20" s="12"/>
      <x:c r="K20" s="12"/>
      <x:c r="L20" s="12"/>
      <x:c r="M20" s="12"/>
      <x:c r="N20" s="12"/>
    </x:row>
    <x:row r="21" ht="60" customHeight="1">
      <x:c r="A21" s="12"/>
      <x:c r="B21" s="12"/>
      <x:c r="C21" s="16"/>
      <x:c r="D21" s="16"/>
      <x:c r="E21" s="12"/>
      <x:c r="F21" s="12"/>
      <x:c r="G21" s="12"/>
      <x:c r="H21" s="12"/>
      <x:c r="I21" s="12"/>
      <x:c r="J21" s="12"/>
      <x:c r="K21" s="12"/>
      <x:c r="L21" s="12"/>
      <x:c r="M21" s="12"/>
      <x:c r="N21" s="12"/>
    </x:row>
    <x:row r="22" ht="60" customHeight="1">
      <x:c r="A22" s="12"/>
      <x:c r="B22" s="12"/>
      <x:c r="C22" s="16"/>
      <x:c r="D22" s="16"/>
      <x:c r="E22" s="12"/>
      <x:c r="F22" s="12"/>
      <x:c r="G22" s="12"/>
      <x:c r="H22" s="12"/>
      <x:c r="I22" s="12"/>
      <x:c r="J22" s="12"/>
      <x:c r="K22" s="12"/>
      <x:c r="L22" s="12"/>
      <x:c r="M22" s="12"/>
      <x:c r="N22" s="12"/>
    </x:row>
    <x:row r="23" ht="60" customHeight="1">
      <x:c r="A23" s="12"/>
      <x:c r="B23" s="12"/>
      <x:c r="C23" s="16"/>
      <x:c r="D23" s="16"/>
      <x:c r="E23" s="12"/>
      <x:c r="F23" s="12"/>
      <x:c r="G23" s="12"/>
      <x:c r="H23" s="12"/>
      <x:c r="I23" s="12"/>
      <x:c r="J23" s="12"/>
      <x:c r="K23" s="12"/>
      <x:c r="L23" s="12"/>
      <x:c r="M23" s="12"/>
      <x:c r="N23" s="12"/>
    </x:row>
    <x:row r="24" ht="60" customHeight="1">
      <x:c r="A24" s="12"/>
      <x:c r="B24" s="12"/>
      <x:c r="C24" s="16"/>
      <x:c r="D24" s="16"/>
      <x:c r="E24" s="12"/>
      <x:c r="F24" s="12"/>
      <x:c r="G24" s="12"/>
      <x:c r="H24" s="12"/>
      <x:c r="I24" s="12"/>
      <x:c r="J24" s="12"/>
      <x:c r="K24" s="12"/>
      <x:c r="L24" s="12"/>
      <x:c r="M24" s="12"/>
      <x:c r="N24" s="12"/>
    </x:row>
    <x:row r="25" ht="60" customHeight="1">
      <x:c r="A25" s="12"/>
      <x:c r="B25" s="12"/>
      <x:c r="C25" s="16"/>
      <x:c r="D25" s="16"/>
      <x:c r="E25" s="12"/>
      <x:c r="F25" s="12"/>
      <x:c r="G25" s="12"/>
      <x:c r="H25" s="12"/>
      <x:c r="I25" s="12"/>
      <x:c r="J25" s="12"/>
      <x:c r="K25" s="12"/>
      <x:c r="L25" s="12"/>
      <x:c r="M25" s="12"/>
      <x:c r="N25" s="12"/>
    </x:row>
    <x:row r="26">
      <x:c r="A26" s="12"/>
      <x:c r="B26" s="12"/>
      <x:c r="C26" s="12"/>
      <x:c r="D26" s="12"/>
      <x:c r="E26" s="12"/>
      <x:c r="F26" s="12"/>
      <x:c r="G26" s="12"/>
      <x:c r="H26" s="12"/>
      <x:c r="I26" s="12"/>
      <x:c r="J26" s="12"/>
      <x:c r="K26" s="12"/>
      <x:c r="L26" s="12"/>
      <x:c r="M26" s="12"/>
      <x:c r="N26" s="12"/>
    </x:row>
    <x:row r="27">
      <x:c r="A27" s="12"/>
      <x:c r="B27" s="12"/>
      <x:c r="C27" s="12"/>
      <x:c r="D27" s="12"/>
      <x:c r="E27" s="12"/>
      <x:c r="F27" s="12"/>
      <x:c r="G27" s="12"/>
      <x:c r="H27" s="12"/>
      <x:c r="I27" s="12"/>
      <x:c r="J27" s="12"/>
      <x:c r="K27" s="12"/>
      <x:c r="L27" s="12"/>
      <x:c r="M27" s="12"/>
      <x:c r="N27" s="12"/>
    </x:row>
    <x:row r="28">
      <x:c r="A28" s="12"/>
      <x:c r="B28" s="12"/>
      <x:c r="C28" s="12"/>
      <x:c r="D28" s="12"/>
      <x:c r="E28" s="12"/>
      <x:c r="F28" s="12"/>
      <x:c r="G28" s="12"/>
      <x:c r="H28" s="12"/>
      <x:c r="I28" s="12"/>
      <x:c r="J28" s="12"/>
      <x:c r="K28" s="12"/>
      <x:c r="L28" s="12"/>
      <x:c r="M28" s="12"/>
      <x:c r="N28" s="12"/>
    </x:row>
    <x:row r="29">
      <x:c r="A29" s="12"/>
      <x:c r="B29" s="12"/>
      <x:c r="C29" s="12"/>
      <x:c r="D29" s="12"/>
      <x:c r="E29" s="12"/>
      <x:c r="F29" s="12"/>
      <x:c r="G29" s="12"/>
      <x:c r="H29" s="12"/>
      <x:c r="I29" s="12"/>
      <x:c r="J29" s="12"/>
      <x:c r="K29" s="12"/>
      <x:c r="L29" s="12"/>
      <x:c r="M29" s="12"/>
      <x:c r="N29" s="12"/>
    </x:row>
    <x:row r="30">
      <x:c r="A30" s="12"/>
      <x:c r="B30" s="12"/>
      <x:c r="C30" s="12"/>
      <x:c r="D30" s="12"/>
      <x:c r="E30" s="12"/>
      <x:c r="F30" s="12"/>
      <x:c r="G30" s="12"/>
      <x:c r="H30" s="12"/>
      <x:c r="I30" s="12"/>
      <x:c r="J30" s="12"/>
      <x:c r="K30" s="12"/>
      <x:c r="L30" s="12"/>
      <x:c r="M30" s="12"/>
      <x:c r="N30" s="12"/>
    </x:row>
    <x:row r="31">
      <x:c r="A31" s="12"/>
      <x:c r="B31" s="12"/>
      <x:c r="C31" s="12"/>
      <x:c r="D31" s="12"/>
      <x:c r="E31" s="12"/>
      <x:c r="F31" s="12"/>
      <x:c r="G31" s="12"/>
      <x:c r="H31" s="12"/>
      <x:c r="I31" s="12"/>
      <x:c r="J31" s="12"/>
      <x:c r="K31" s="12"/>
      <x:c r="L31" s="12"/>
      <x:c r="M31" s="12"/>
      <x:c r="N31" s="12"/>
    </x:row>
    <x:row r="32">
      <x:c r="A32" s="12"/>
      <x:c r="B32" s="12"/>
      <x:c r="C32" s="12"/>
      <x:c r="D32" s="12"/>
      <x:c r="E32" s="12"/>
      <x:c r="F32" s="12"/>
      <x:c r="G32" s="12"/>
      <x:c r="H32" s="12"/>
      <x:c r="I32" s="12"/>
      <x:c r="J32" s="12"/>
      <x:c r="K32" s="12"/>
      <x:c r="L32" s="12"/>
      <x:c r="M32" s="12"/>
      <x:c r="N32" s="12"/>
    </x:row>
    <x:row r="33">
      <x:c r="A33" s="12"/>
      <x:c r="B33" s="12"/>
      <x:c r="C33" s="12"/>
      <x:c r="D33" s="12"/>
      <x:c r="E33" s="12"/>
      <x:c r="F33" s="12"/>
      <x:c r="G33" s="12"/>
      <x:c r="H33" s="12"/>
      <x:c r="I33" s="12"/>
      <x:c r="J33" s="12"/>
      <x:c r="K33" s="12"/>
      <x:c r="L33" s="12"/>
      <x:c r="M33" s="12"/>
      <x:c r="N33" s="12"/>
    </x:row>
    <x:row r="34">
      <x:c r="A34" s="12"/>
      <x:c r="B34" s="12"/>
      <x:c r="C34" s="12"/>
      <x:c r="D34" s="12"/>
      <x:c r="E34" s="12"/>
      <x:c r="F34" s="12"/>
      <x:c r="G34" s="12"/>
      <x:c r="H34" s="12"/>
      <x:c r="I34" s="12"/>
      <x:c r="J34" s="12"/>
      <x:c r="K34" s="12"/>
      <x:c r="L34" s="12"/>
      <x:c r="M34" s="12"/>
      <x:c r="N34" s="12"/>
    </x:row>
    <x:row r="35">
      <x:c r="A35" s="12"/>
      <x:c r="B35" s="12"/>
      <x:c r="C35" s="12"/>
      <x:c r="D35" s="12"/>
      <x:c r="E35" s="12"/>
      <x:c r="F35" s="12"/>
      <x:c r="G35" s="12"/>
      <x:c r="H35" s="12"/>
      <x:c r="I35" s="12"/>
      <x:c r="J35" s="12"/>
      <x:c r="K35" s="12"/>
      <x:c r="L35" s="12"/>
      <x:c r="M35" s="12"/>
      <x:c r="N35" s="12"/>
    </x:row>
    <x:row r="36">
      <x:c r="A36" s="12"/>
      <x:c r="B36" s="12"/>
      <x:c r="C36" s="12"/>
      <x:c r="D36" s="12"/>
      <x:c r="E36" s="12"/>
      <x:c r="F36" s="12"/>
      <x:c r="G36" s="12"/>
      <x:c r="H36" s="12"/>
      <x:c r="I36" s="12"/>
      <x:c r="J36" s="12"/>
      <x:c r="K36" s="12"/>
      <x:c r="L36" s="12"/>
      <x:c r="M36" s="12"/>
      <x:c r="N36" s="12"/>
    </x:row>
    <x:row r="37">
      <x:c r="A37" s="12"/>
      <x:c r="B37" s="12"/>
      <x:c r="C37" s="12"/>
      <x:c r="D37" s="12"/>
      <x:c r="E37" s="12"/>
      <x:c r="F37" s="12"/>
      <x:c r="G37" s="12"/>
      <x:c r="H37" s="12"/>
      <x:c r="I37" s="12"/>
      <x:c r="J37" s="12"/>
      <x:c r="K37" s="12"/>
      <x:c r="L37" s="12"/>
      <x:c r="M37" s="12"/>
      <x:c r="N37" s="12"/>
    </x:row>
    <x:row r="38">
      <x:c r="A38" s="12"/>
      <x:c r="B38" s="12"/>
      <x:c r="C38" s="12"/>
      <x:c r="D38" s="12"/>
      <x:c r="E38" s="12"/>
      <x:c r="F38" s="12"/>
      <x:c r="G38" s="12"/>
      <x:c r="H38" s="12"/>
      <x:c r="I38" s="12"/>
      <x:c r="J38" s="12"/>
      <x:c r="K38" s="12"/>
      <x:c r="L38" s="12"/>
      <x:c r="M38" s="12"/>
      <x:c r="N38" s="12"/>
    </x:row>
    <x:row r="39">
      <x:c r="A39" s="12"/>
      <x:c r="B39" s="12"/>
      <x:c r="C39" s="12"/>
      <x:c r="D39" s="12"/>
      <x:c r="E39" s="12"/>
      <x:c r="F39" s="12"/>
      <x:c r="G39" s="12"/>
      <x:c r="H39" s="12"/>
      <x:c r="I39" s="12"/>
      <x:c r="J39" s="12"/>
      <x:c r="K39" s="12"/>
      <x:c r="L39" s="12"/>
      <x:c r="M39" s="12"/>
      <x:c r="N39" s="12"/>
    </x:row>
    <x:row r="40">
      <x:c r="A40" s="12"/>
      <x:c r="B40" s="12"/>
      <x:c r="C40" s="12"/>
      <x:c r="D40" s="12"/>
      <x:c r="E40" s="12"/>
      <x:c r="F40" s="12"/>
      <x:c r="G40" s="12"/>
      <x:c r="H40" s="12"/>
      <x:c r="I40" s="12"/>
      <x:c r="J40" s="12"/>
      <x:c r="K40" s="12"/>
      <x:c r="L40" s="12"/>
      <x:c r="M40" s="12"/>
      <x:c r="N40" s="12"/>
    </x:row>
    <x:row r="41">
      <x:c r="A41" s="12"/>
      <x:c r="B41" s="12"/>
      <x:c r="C41" s="12"/>
      <x:c r="D41" s="12"/>
      <x:c r="E41" s="12"/>
      <x:c r="F41" s="12"/>
      <x:c r="G41" s="12"/>
      <x:c r="H41" s="12"/>
      <x:c r="I41" s="12"/>
      <x:c r="J41" s="12"/>
      <x:c r="K41" s="12"/>
      <x:c r="L41" s="12"/>
      <x:c r="M41" s="12"/>
      <x:c r="N41" s="12"/>
    </x:row>
    <x:row r="42">
      <x:c r="A42" s="12"/>
      <x:c r="B42" s="12"/>
      <x:c r="C42" s="12"/>
      <x:c r="D42" s="12"/>
      <x:c r="E42" s="12"/>
      <x:c r="F42" s="12"/>
      <x:c r="G42" s="12"/>
      <x:c r="H42" s="12"/>
      <x:c r="I42" s="12"/>
      <x:c r="J42" s="12"/>
      <x:c r="K42" s="12"/>
      <x:c r="L42" s="12"/>
      <x:c r="M42" s="12"/>
      <x:c r="N42" s="12"/>
    </x:row>
    <x:row r="43">
      <x:c r="A43" s="12"/>
      <x:c r="B43" s="12"/>
      <x:c r="C43" s="12"/>
      <x:c r="D43" s="12"/>
      <x:c r="E43" s="12"/>
      <x:c r="F43" s="12"/>
      <x:c r="G43" s="12"/>
      <x:c r="H43" s="12"/>
      <x:c r="I43" s="12"/>
      <x:c r="J43" s="12"/>
      <x:c r="K43" s="12"/>
      <x:c r="L43" s="12"/>
      <x:c r="M43" s="12"/>
      <x:c r="N43" s="12"/>
    </x:row>
    <x:row r="44">
      <x:c r="A44" s="12"/>
      <x:c r="B44" s="12"/>
      <x:c r="C44" s="12"/>
      <x:c r="D44" s="12"/>
      <x:c r="E44" s="12"/>
      <x:c r="F44" s="12"/>
      <x:c r="G44" s="12"/>
      <x:c r="H44" s="12"/>
      <x:c r="I44" s="12"/>
      <x:c r="J44" s="12"/>
      <x:c r="K44" s="12"/>
      <x:c r="L44" s="12"/>
      <x:c r="M44" s="12"/>
      <x:c r="N44" s="12"/>
    </x:row>
    <x:row r="45">
      <x:c r="A45" s="12"/>
      <x:c r="B45" s="12"/>
      <x:c r="C45" s="12"/>
      <x:c r="D45" s="12"/>
      <x:c r="E45" s="12"/>
      <x:c r="F45" s="12"/>
      <x:c r="G45" s="12"/>
      <x:c r="H45" s="12"/>
      <x:c r="I45" s="12"/>
      <x:c r="J45" s="12"/>
      <x:c r="K45" s="12"/>
      <x:c r="L45" s="12"/>
      <x:c r="M45" s="12"/>
      <x:c r="N45" s="12"/>
    </x:row>
    <x:row r="46">
      <x:c r="A46" s="12"/>
      <x:c r="B46" s="12"/>
      <x:c r="C46" s="12"/>
      <x:c r="D46" s="12"/>
      <x:c r="E46" s="12"/>
      <x:c r="F46" s="12"/>
      <x:c r="G46" s="12"/>
      <x:c r="H46" s="12"/>
      <x:c r="I46" s="12"/>
      <x:c r="J46" s="12"/>
      <x:c r="K46" s="12"/>
      <x:c r="L46" s="12"/>
      <x:c r="M46" s="12"/>
      <x:c r="N46" s="12"/>
    </x:row>
    <x:row r="47">
      <x:c r="A47" s="12"/>
      <x:c r="B47" s="12"/>
      <x:c r="C47" s="12"/>
      <x:c r="D47" s="12"/>
      <x:c r="E47" s="12"/>
      <x:c r="F47" s="12"/>
      <x:c r="G47" s="12"/>
      <x:c r="H47" s="12"/>
      <x:c r="I47" s="12"/>
      <x:c r="J47" s="12"/>
      <x:c r="K47" s="12"/>
      <x:c r="L47" s="12"/>
      <x:c r="M47" s="12"/>
      <x:c r="N47" s="12"/>
    </x:row>
    <x:row r="48">
      <x:c r="A48" s="12"/>
      <x:c r="B48" s="12"/>
      <x:c r="C48" s="12"/>
      <x:c r="D48" s="12"/>
      <x:c r="E48" s="12"/>
      <x:c r="F48" s="12"/>
      <x:c r="G48" s="12"/>
      <x:c r="H48" s="12"/>
      <x:c r="I48" s="12"/>
      <x:c r="J48" s="12"/>
      <x:c r="K48" s="12"/>
      <x:c r="L48" s="12"/>
      <x:c r="M48" s="12"/>
      <x:c r="N48" s="12"/>
    </x:row>
    <x:row r="49">
      <x:c r="A49" s="12"/>
      <x:c r="B49" s="12"/>
      <x:c r="C49" s="12"/>
      <x:c r="D49" s="12"/>
      <x:c r="E49" s="12"/>
      <x:c r="F49" s="12"/>
      <x:c r="G49" s="12"/>
      <x:c r="H49" s="12"/>
      <x:c r="I49" s="12"/>
      <x:c r="J49" s="12"/>
      <x:c r="K49" s="12"/>
      <x:c r="L49" s="12"/>
      <x:c r="M49" s="12"/>
      <x:c r="N49" s="12"/>
    </x:row>
    <x:row r="50">
      <x:c r="A50" s="12"/>
      <x:c r="B50" s="12"/>
      <x:c r="C50" s="12"/>
      <x:c r="D50" s="12"/>
      <x:c r="E50" s="12"/>
      <x:c r="F50" s="12"/>
      <x:c r="G50" s="12"/>
      <x:c r="H50" s="12"/>
      <x:c r="I50" s="12"/>
      <x:c r="J50" s="12"/>
      <x:c r="K50" s="12"/>
      <x:c r="L50" s="12"/>
      <x:c r="M50" s="12"/>
      <x:c r="N50" s="12"/>
    </x:row>
    <x:row r="51">
      <x:c r="A51" s="12"/>
      <x:c r="B51" s="12"/>
      <x:c r="C51" s="12"/>
      <x:c r="D51" s="12"/>
      <x:c r="E51" s="12"/>
      <x:c r="F51" s="12"/>
      <x:c r="G51" s="12"/>
      <x:c r="H51" s="12"/>
      <x:c r="I51" s="12"/>
      <x:c r="J51" s="12"/>
      <x:c r="K51" s="12"/>
      <x:c r="L51" s="12"/>
      <x:c r="M51" s="12"/>
      <x:c r="N51" s="12"/>
    </x:row>
    <x:row r="52">
      <x:c r="A52" s="12"/>
      <x:c r="B52" s="12"/>
      <x:c r="C52" s="12"/>
      <x:c r="D52" s="12"/>
      <x:c r="E52" s="12"/>
      <x:c r="F52" s="12"/>
      <x:c r="G52" s="12"/>
      <x:c r="H52" s="12"/>
      <x:c r="I52" s="12"/>
      <x:c r="J52" s="12"/>
      <x:c r="K52" s="12"/>
      <x:c r="L52" s="12"/>
      <x:c r="M52" s="12"/>
      <x:c r="N52" s="12"/>
    </x:row>
    <x:row r="53">
      <x:c r="A53" s="12"/>
      <x:c r="B53" s="12"/>
      <x:c r="C53" s="12"/>
      <x:c r="D53" s="12"/>
      <x:c r="E53" s="12"/>
      <x:c r="F53" s="12"/>
      <x:c r="G53" s="12"/>
      <x:c r="H53" s="12"/>
      <x:c r="I53" s="12"/>
      <x:c r="J53" s="12"/>
      <x:c r="K53" s="12"/>
      <x:c r="L53" s="12"/>
      <x:c r="M53" s="12"/>
      <x:c r="N53" s="12"/>
    </x:row>
    <x:row r="54">
      <x:c r="A54" s="12"/>
      <x:c r="B54" s="12"/>
      <x:c r="C54" s="12"/>
      <x:c r="D54" s="12"/>
      <x:c r="E54" s="12"/>
      <x:c r="F54" s="12"/>
      <x:c r="G54" s="12"/>
      <x:c r="H54" s="12"/>
      <x:c r="I54" s="12"/>
      <x:c r="J54" s="12"/>
      <x:c r="K54" s="12"/>
      <x:c r="L54" s="12"/>
      <x:c r="M54" s="12"/>
      <x:c r="N54" s="12"/>
    </x:row>
    <x:row r="55">
      <x:c r="A55" s="12"/>
      <x:c r="B55" s="12"/>
      <x:c r="C55" s="12"/>
      <x:c r="D55" s="12"/>
      <x:c r="E55" s="12"/>
      <x:c r="F55" s="12"/>
      <x:c r="G55" s="12"/>
      <x:c r="H55" s="12"/>
      <x:c r="I55" s="12"/>
      <x:c r="J55" s="12"/>
      <x:c r="K55" s="12"/>
      <x:c r="L55" s="12"/>
      <x:c r="M55" s="12"/>
      <x:c r="N55" s="12"/>
    </x:row>
    <x:row r="56">
      <x:c r="A56" s="12"/>
      <x:c r="B56" s="12"/>
      <x:c r="C56" s="12"/>
      <x:c r="D56" s="12"/>
      <x:c r="E56" s="12"/>
      <x:c r="F56" s="12"/>
      <x:c r="G56" s="12"/>
      <x:c r="H56" s="12"/>
      <x:c r="I56" s="12"/>
      <x:c r="J56" s="12"/>
      <x:c r="K56" s="12"/>
      <x:c r="L56" s="12"/>
      <x:c r="M56" s="12"/>
      <x:c r="N56" s="12"/>
    </x:row>
    <x:row r="57">
      <x:c r="A57" s="12"/>
      <x:c r="B57" s="12"/>
      <x:c r="C57" s="12"/>
      <x:c r="D57" s="12"/>
      <x:c r="E57" s="12"/>
      <x:c r="F57" s="12"/>
      <x:c r="G57" s="12"/>
      <x:c r="H57" s="12"/>
      <x:c r="I57" s="12"/>
      <x:c r="J57" s="12"/>
      <x:c r="K57" s="12"/>
      <x:c r="L57" s="12"/>
      <x:c r="M57" s="12"/>
      <x:c r="N57" s="12"/>
    </x:row>
    <x:row r="58">
      <x:c r="A58" s="12"/>
      <x:c r="B58" s="12"/>
      <x:c r="C58" s="12"/>
      <x:c r="D58" s="12"/>
      <x:c r="E58" s="12"/>
      <x:c r="F58" s="12"/>
      <x:c r="G58" s="12"/>
      <x:c r="H58" s="12"/>
      <x:c r="I58" s="12"/>
      <x:c r="J58" s="12"/>
      <x:c r="K58" s="12"/>
      <x:c r="L58" s="12"/>
      <x:c r="M58" s="12"/>
      <x:c r="N58" s="12"/>
    </x:row>
    <x:row r="59">
      <x:c r="A59" s="12"/>
      <x:c r="B59" s="12"/>
      <x:c r="C59" s="12"/>
      <x:c r="D59" s="12"/>
      <x:c r="E59" s="12"/>
      <x:c r="F59" s="12"/>
      <x:c r="G59" s="12"/>
      <x:c r="H59" s="12"/>
      <x:c r="I59" s="12"/>
      <x:c r="J59" s="12"/>
      <x:c r="K59" s="12"/>
      <x:c r="L59" s="12"/>
      <x:c r="M59" s="12"/>
      <x:c r="N59" s="12"/>
    </x:row>
    <x:row r="60">
      <x:c r="A60" s="12"/>
      <x:c r="B60" s="12"/>
      <x:c r="C60" s="12"/>
      <x:c r="D60" s="12"/>
      <x:c r="E60" s="12"/>
      <x:c r="F60" s="12"/>
      <x:c r="G60" s="12"/>
      <x:c r="H60" s="12"/>
      <x:c r="I60" s="12"/>
      <x:c r="J60" s="12"/>
      <x:c r="K60" s="12"/>
      <x:c r="L60" s="12"/>
      <x:c r="M60" s="12"/>
      <x:c r="N60" s="12"/>
    </x:row>
  </x:sheetData>
  <x:mergeCells>
    <x:mergeCell ref="A1:N1"/>
    <x:mergeCell ref="A2:N2"/>
  </x:mergeCells>
  <x:pageMargins left="0.7" right="0.7" top="0.75" bottom="0.75" header="0.3" footer="0.3"/>
  <x:tableParts count="1">
    <x:tablePart xmlns:r="http://schemas.openxmlformats.org/officeDocument/2006/relationships" r:id="R00a2452e127b4ae9"/>
  </x:tableParts>
</x:worksheet>
</file>

<file path=xl/worksheets/sheet12.xml><?xml version="1.0" encoding="utf-8"?>
<x:worksheet xmlns:x="http://schemas.openxmlformats.org/spreadsheetml/2006/main">
  <x:sheetFormatPr defaultRowHeight="15"/>
  <x:cols>
    <x:col min="1" max="1" width="8" hidden="0" customWidth="1"/>
    <x:col min="2" max="2" width="40" hidden="0" customWidth="1"/>
    <x:col min="3" max="3" width="17" hidden="0" customWidth="1"/>
    <x:col min="4" max="4" width="40" hidden="0" customWidth="1"/>
  </x:cols>
  <x:sheetData>
    <x:row r="1" ht="35" customHeight="1">
      <x:c r="A1" s="10" t="str">
        <x:v>確認チェックリスト｜記入例</x:v>
      </x:c>
      <x:c r="B1" s="10"/>
      <x:c r="C1" s="10"/>
      <x:c r="D1" s="10"/>
    </x:row>
    <x:row r="2" ht="36" customHeight="1">
      <x:c r="A2" s="11" t="str">
        <x:v>記入例はC01の説明用架空例。空欄版は確認対象の契約IDと確認日を記入して使用します。</x:v>
      </x:c>
      <x:c r="B2" s="11"/>
      <x:c r="C2" s="11"/>
      <x:c r="D2" s="11"/>
    </x:row>
    <x:row r="3">
      <x:c r="A3" s="12" t="str">
        <x:v>対象契約</x:v>
      </x:c>
      <x:c r="B3" s="12" t="str">
        <x:v>C01</x:v>
      </x:c>
      <x:c r="C3" s="12" t="str">
        <x:v>確認日</x:v>
      </x:c>
      <x:c r="D3" s="16" t="n">
        <x:v>46280</x:v>
      </x:c>
    </x:row>
    <x:row r="4">
      <x:c r="A4" s="12"/>
      <x:c r="B4" s="12"/>
      <x:c r="C4" s="12"/>
      <x:c r="D4" s="12"/>
    </x:row>
    <x:row r="5" ht="42" customHeight="1">
      <x:c r="A5" s="43" t="str">
        <x:v>No.</x:v>
      </x:c>
      <x:c r="B5" s="43" t="str">
        <x:v>確認すること</x:v>
      </x:c>
      <x:c r="C5" s="43" t="str">
        <x:v>結果</x:v>
      </x:c>
      <x:c r="D5" s="43" t="str">
        <x:v>根拠・残る対応</x:v>
      </x:c>
    </x:row>
    <x:row r="6" ht="52" customHeight="1">
      <x:c r="A6" s="40" t="n">
        <x:v>1</x:v>
      </x:c>
      <x:c r="B6" s="40" t="str">
        <x:v>契約IDと原本版が一対一でたどれるか</x:v>
      </x:c>
      <x:c r="C6" s="40" t="str">
        <x:v>確認済み</x:v>
      </x:c>
      <x:c r="D6" s="40" t="str">
        <x:v>C01／v1＋M1／DEMO/C01/v1＋M1</x:v>
      </x:c>
    </x:row>
    <x:row r="7" ht="52" customHeight="1">
      <x:c r="A7" s="40" t="n">
        <x:v>2</x:v>
      </x:c>
      <x:c r="B7" s="40" t="str">
        <x:v>終了日と条件成立時の更新日を分けたか</x:v>
      </x:c>
      <x:c r="C7" s="40" t="str">
        <x:v>確認済み</x:v>
      </x:c>
      <x:c r="D7" s="40" t="str">
        <x:v>終了2026/11/30、更新参考2026/12/01</x:v>
      </x:c>
    </x:row>
    <x:row r="8" ht="52" customHeight="1">
      <x:c r="A8" s="40" t="n">
        <x:v>3</x:v>
      </x:c>
      <x:c r="B8" s="40" t="str">
        <x:v>自動更新の有無・条件を原本で確認したか</x:v>
      </x:c>
      <x:c r="C8" s="40" t="str">
        <x:v>確認済み</x:v>
      </x:c>
      <x:c r="D8" s="40" t="str">
        <x:v>原契約第8条と覚書M1第2条（架空）</x:v>
      </x:c>
    </x:row>
    <x:row r="9" ht="52" customHeight="1">
      <x:c r="A9" s="40" t="n">
        <x:v>4</x:v>
      </x:c>
      <x:c r="B9" s="40" t="str">
        <x:v>原本で確認した連絡期限・方法・到達基準を確認したか</x:v>
      </x:c>
      <x:c r="C9" s="40" t="str">
        <x:v>確認済み</x:v>
      </x:c>
      <x:c r="D9" s="40" t="str">
        <x:v>2026/09/30、指定書面、到達（相手受領日）基準</x:v>
      </x:c>
    </x:row>
    <x:row r="10" ht="52" customHeight="1">
      <x:c r="A10" s="40" t="n">
        <x:v>5</x:v>
      </x:c>
      <x:c r="B10" s="40" t="str">
        <x:v>判断期限と準備日数の単位を確認したか</x:v>
      </x:c>
      <x:c r="C10" s="40" t="str">
        <x:v>確認済み</x:v>
      </x:c>
      <x:c r="D10" s="40" t="str">
        <x:v>2026/09/15、15暦日。休日調整は別確認</x:v>
      </x:c>
    </x:row>
    <x:row r="11" ht="52" customHeight="1">
      <x:c r="A11" s="40" t="n">
        <x:v>6</x:v>
      </x:c>
      <x:c r="B11" s="40" t="str">
        <x:v>主担当・副担当・不在時の確認先を決めたか</x:v>
      </x:c>
      <x:c r="C11" s="40" t="str">
        <x:v>確認済み</x:v>
      </x:c>
      <x:c r="D11" s="40" t="str">
        <x:v>総務A／総務B／契約確認窓口</x:v>
      </x:c>
    </x:row>
    <x:row r="12" ht="52" customHeight="1">
      <x:c r="A12" s="40" t="n">
        <x:v>7</x:v>
      </x:c>
      <x:c r="B12" s="40" t="str">
        <x:v>判断結果と判断日を別々に残したか</x:v>
      </x:c>
      <x:c r="C12" s="40" t="str">
        <x:v>確認済み</x:v>
      </x:c>
      <x:c r="D12" s="40" t="str">
        <x:v>終了、2026/09/10</x:v>
      </x:c>
    </x:row>
    <x:row r="13" ht="52" customHeight="1">
      <x:c r="A13" s="40" t="n">
        <x:v>8</x:v>
      </x:c>
      <x:c r="B13" s="40" t="str">
        <x:v>送信日と受領日・証跡を別々に残したか</x:v>
      </x:c>
      <x:c r="C13" s="40" t="str">
        <x:v>確認済み</x:v>
      </x:c>
      <x:c r="D13" s="40" t="str">
        <x:v>9/11送信、9/14受領、E-C01-01（架空）</x:v>
      </x:c>
    </x:row>
    <x:row r="14" ht="52" customHeight="1">
      <x:c r="A14" s="40" t="n">
        <x:v>9</x:v>
      </x:c>
      <x:c r="B14" s="40" t="str">
        <x:v>人が今回の連絡完了を確認したか</x:v>
      </x:c>
      <x:c r="C14" s="40" t="str">
        <x:v>確認済み</x:v>
      </x:c>
      <x:c r="D14" s="40" t="str">
        <x:v>総務B、2026/09/15。契約全体の終了ではない</x:v>
      </x:c>
    </x:row>
    <x:row r="15" ht="52" customHeight="1">
      <x:c r="A15" s="40" t="n">
        <x:v>10</x:v>
      </x:c>
      <x:c r="B15" s="40" t="str">
        <x:v>次回期限を勝手に繰り越していないか</x:v>
      </x:c>
      <x:c r="C15" s="40" t="str">
        <x:v>確認済み</x:v>
      </x:c>
      <x:c r="D15" s="40" t="str">
        <x:v>今回は終了のため対象外。日付は空欄</x:v>
      </x:c>
    </x:row>
    <x:row r="16" ht="52" customHeight="1">
      <x:c r="A16" s="40" t="n">
        <x:v>11</x:v>
      </x:c>
      <x:c r="B16" s="40" t="str">
        <x:v>覚書の適用日と旧・新期限を記録したか</x:v>
      </x:c>
      <x:c r="C16" s="40" t="str">
        <x:v>確認済み</x:v>
      </x:c>
      <x:c r="D16" s="40" t="str">
        <x:v>9/1適用、旧10/31→新9/30、通知も再確認</x:v>
      </x:c>
    </x:row>
    <x:row r="17" ht="52" customHeight="1">
      <x:c r="A17" s="40" t="n">
        <x:v>12</x:v>
      </x:c>
      <x:c r="B17" s="40" t="str">
        <x:v>終了作業・未確認事項を別途引き継いだか</x:v>
      </x:c>
      <x:c r="C17" s="40" t="str">
        <x:v>別管理</x:v>
      </x:c>
      <x:c r="D17" s="40" t="str">
        <x:v>11/30の満了後作業を別管理。期限不明なら完了不可</x:v>
      </x:c>
    </x:row>
    <x:row r="18">
      <x:c r="A18" s="12"/>
      <x:c r="B18" s="12"/>
      <x:c r="C18" s="12"/>
      <x:c r="D18" s="12"/>
    </x:row>
    <x:row r="19">
      <x:c r="A19" s="12"/>
      <x:c r="B19" s="12"/>
      <x:c r="C19" s="12"/>
      <x:c r="D19" s="12"/>
    </x:row>
    <x:row r="20">
      <x:c r="A20" s="12"/>
      <x:c r="B20" s="12"/>
      <x:c r="C20" s="12"/>
      <x:c r="D20" s="12"/>
    </x:row>
    <x:row r="21">
      <x:c r="A21" s="12"/>
      <x:c r="B21" s="12"/>
      <x:c r="C21" s="12"/>
      <x:c r="D21" s="12"/>
    </x:row>
    <x:row r="22">
      <x:c r="A22" s="12"/>
      <x:c r="B22" s="12"/>
      <x:c r="C22" s="12"/>
      <x:c r="D22" s="12"/>
    </x:row>
    <x:row r="23">
      <x:c r="A23" s="12"/>
      <x:c r="B23" s="12"/>
      <x:c r="C23" s="12"/>
      <x:c r="D23" s="12"/>
    </x:row>
    <x:row r="24">
      <x:c r="A24" s="12"/>
      <x:c r="B24" s="12"/>
      <x:c r="C24" s="12"/>
      <x:c r="D24" s="12"/>
    </x:row>
    <x:row r="25">
      <x:c r="A25" s="12"/>
      <x:c r="B25" s="12"/>
      <x:c r="C25" s="12"/>
      <x:c r="D25" s="12"/>
    </x:row>
    <x:row r="26">
      <x:c r="A26" s="12"/>
      <x:c r="B26" s="12"/>
      <x:c r="C26" s="12"/>
      <x:c r="D26" s="12"/>
    </x:row>
    <x:row r="27">
      <x:c r="A27" s="12"/>
      <x:c r="B27" s="12"/>
      <x:c r="C27" s="12"/>
      <x:c r="D27" s="12"/>
    </x:row>
    <x:row r="28">
      <x:c r="A28" s="12"/>
      <x:c r="B28" s="12"/>
      <x:c r="C28" s="12"/>
      <x:c r="D28" s="12"/>
    </x:row>
    <x:row r="29">
      <x:c r="A29" s="12"/>
      <x:c r="B29" s="12"/>
      <x:c r="C29" s="12"/>
      <x:c r="D29" s="12"/>
    </x:row>
    <x:row r="30">
      <x:c r="A30" s="12"/>
      <x:c r="B30" s="12"/>
      <x:c r="C30" s="12"/>
      <x:c r="D30" s="12"/>
    </x:row>
    <x:row r="31">
      <x:c r="A31" s="12"/>
      <x:c r="B31" s="12"/>
      <x:c r="C31" s="12"/>
      <x:c r="D31" s="12"/>
    </x:row>
    <x:row r="32">
      <x:c r="A32" s="12"/>
      <x:c r="B32" s="12"/>
      <x:c r="C32" s="12"/>
      <x:c r="D32" s="12"/>
    </x:row>
    <x:row r="33">
      <x:c r="A33" s="12"/>
      <x:c r="B33" s="12"/>
      <x:c r="C33" s="12"/>
      <x:c r="D33" s="12"/>
    </x:row>
    <x:row r="34">
      <x:c r="A34" s="12"/>
      <x:c r="B34" s="12"/>
      <x:c r="C34" s="12"/>
      <x:c r="D34" s="12"/>
    </x:row>
    <x:row r="35">
      <x:c r="A35" s="12"/>
      <x:c r="B35" s="12"/>
      <x:c r="C35" s="12"/>
      <x:c r="D35" s="12"/>
    </x:row>
    <x:row r="36">
      <x:c r="A36" s="12"/>
      <x:c r="B36" s="12"/>
      <x:c r="C36" s="12"/>
      <x:c r="D36" s="12"/>
    </x:row>
    <x:row r="37">
      <x:c r="A37" s="12"/>
      <x:c r="B37" s="12"/>
      <x:c r="C37" s="12"/>
      <x:c r="D37" s="12"/>
    </x:row>
    <x:row r="38">
      <x:c r="A38" s="12"/>
      <x:c r="B38" s="12"/>
      <x:c r="C38" s="12"/>
      <x:c r="D38" s="12"/>
    </x:row>
    <x:row r="39">
      <x:c r="A39" s="12"/>
      <x:c r="B39" s="12"/>
      <x:c r="C39" s="12"/>
      <x:c r="D39" s="12"/>
    </x:row>
    <x:row r="40">
      <x:c r="A40" s="12"/>
      <x:c r="B40" s="12"/>
      <x:c r="C40" s="12"/>
      <x:c r="D40" s="12"/>
    </x:row>
    <x:row r="41">
      <x:c r="A41" s="12"/>
      <x:c r="B41" s="12"/>
      <x:c r="C41" s="12"/>
      <x:c r="D41" s="12"/>
    </x:row>
    <x:row r="42">
      <x:c r="A42" s="12"/>
      <x:c r="B42" s="12"/>
      <x:c r="C42" s="12"/>
      <x:c r="D42" s="12"/>
    </x:row>
    <x:row r="43">
      <x:c r="A43" s="12"/>
      <x:c r="B43" s="12"/>
      <x:c r="C43" s="12"/>
      <x:c r="D43" s="12"/>
    </x:row>
    <x:row r="44">
      <x:c r="A44" s="12"/>
      <x:c r="B44" s="12"/>
      <x:c r="C44" s="12"/>
      <x:c r="D44" s="12"/>
    </x:row>
    <x:row r="45">
      <x:c r="A45" s="12"/>
      <x:c r="B45" s="12"/>
      <x:c r="C45" s="12"/>
      <x:c r="D45" s="12"/>
    </x:row>
    <x:row r="46">
      <x:c r="A46" s="12"/>
      <x:c r="B46" s="12"/>
      <x:c r="C46" s="12"/>
      <x:c r="D46" s="12"/>
    </x:row>
    <x:row r="47">
      <x:c r="A47" s="12"/>
      <x:c r="B47" s="12"/>
      <x:c r="C47" s="12"/>
      <x:c r="D47" s="12"/>
    </x:row>
    <x:row r="48">
      <x:c r="A48" s="12"/>
      <x:c r="B48" s="12"/>
      <x:c r="C48" s="12"/>
      <x:c r="D48" s="12"/>
    </x:row>
    <x:row r="49">
      <x:c r="A49" s="12"/>
      <x:c r="B49" s="12"/>
      <x:c r="C49" s="12"/>
      <x:c r="D49" s="12"/>
    </x:row>
    <x:row r="50">
      <x:c r="A50" s="12"/>
      <x:c r="B50" s="12"/>
      <x:c r="C50" s="12"/>
      <x:c r="D50" s="12"/>
    </x:row>
    <x:row r="51">
      <x:c r="A51" s="12"/>
      <x:c r="B51" s="12"/>
      <x:c r="C51" s="12"/>
      <x:c r="D51" s="12"/>
    </x:row>
    <x:row r="52">
      <x:c r="A52" s="12"/>
      <x:c r="B52" s="12"/>
      <x:c r="C52" s="12"/>
      <x:c r="D52" s="12"/>
    </x:row>
    <x:row r="53">
      <x:c r="A53" s="12"/>
      <x:c r="B53" s="12"/>
      <x:c r="C53" s="12"/>
      <x:c r="D53" s="12"/>
    </x:row>
    <x:row r="54">
      <x:c r="A54" s="12"/>
      <x:c r="B54" s="12"/>
      <x:c r="C54" s="12"/>
      <x:c r="D54" s="12"/>
    </x:row>
    <x:row r="55">
      <x:c r="A55" s="12"/>
      <x:c r="B55" s="12"/>
      <x:c r="C55" s="12"/>
      <x:c r="D55" s="12"/>
    </x:row>
    <x:row r="56">
      <x:c r="A56" s="12"/>
      <x:c r="B56" s="12"/>
      <x:c r="C56" s="12"/>
      <x:c r="D56" s="12"/>
    </x:row>
    <x:row r="57">
      <x:c r="A57" s="12"/>
      <x:c r="B57" s="12"/>
      <x:c r="C57" s="12"/>
      <x:c r="D57" s="12"/>
    </x:row>
    <x:row r="58">
      <x:c r="A58" s="12"/>
      <x:c r="B58" s="12"/>
      <x:c r="C58" s="12"/>
      <x:c r="D58" s="12"/>
    </x:row>
    <x:row r="59">
      <x:c r="A59" s="12"/>
      <x:c r="B59" s="12"/>
      <x:c r="C59" s="12"/>
      <x:c r="D59" s="12"/>
    </x:row>
    <x:row r="60">
      <x:c r="A60" s="12"/>
      <x:c r="B60" s="12"/>
      <x:c r="C60" s="12"/>
      <x:c r="D60" s="12"/>
    </x:row>
  </x:sheetData>
  <x:mergeCells>
    <x:mergeCell ref="A1:D1"/>
    <x:mergeCell ref="A2:D2"/>
  </x:mergeCells>
  <x:dataValidations count="1">
    <x:dataValidation type="list" sqref="C6:C17">
      <x:formula1>"確認済み,要確認,別管理,対象外"</x:formula1>
    </x:dataValidation>
  </x:dataValidations>
  <x:pageMargins left="0.7" right="0.7" top="0.75" bottom="0.75" header="0.3" footer="0.3"/>
  <x:tableParts count="1">
    <x:tablePart xmlns:r="http://schemas.openxmlformats.org/officeDocument/2006/relationships" r:id="R46f4c552cd954697"/>
  </x:tableParts>
</x:worksheet>
</file>

<file path=xl/worksheets/sheet13.xml><?xml version="1.0" encoding="utf-8"?>
<x:worksheet xmlns:x="http://schemas.openxmlformats.org/spreadsheetml/2006/main">
  <x:sheetFormatPr defaultRowHeight="15"/>
  <x:cols>
    <x:col min="1" max="1" width="12" hidden="0" customWidth="1"/>
    <x:col min="2" max="2" width="11" hidden="0" customWidth="1"/>
    <x:col min="3" max="3" width="14" hidden="0" customWidth="1"/>
    <x:col min="4" max="4" width="14" hidden="0" customWidth="1"/>
    <x:col min="5" max="5" width="15" hidden="0" customWidth="1"/>
    <x:col min="6" max="6" width="15" hidden="0" customWidth="1"/>
    <x:col min="7" max="7" width="21" hidden="0" customWidth="1"/>
    <x:col min="8" max="8" width="24" hidden="0" customWidth="1"/>
    <x:col min="9" max="9" width="25" hidden="0" customWidth="1"/>
    <x:col min="10" max="10" width="30" hidden="0" customWidth="1"/>
    <x:col min="11" max="11" width="13" hidden="0" customWidth="1"/>
    <x:col min="12" max="12" width="13" hidden="0" customWidth="1"/>
    <x:col min="13" max="13" width="40" hidden="0" customWidth="1"/>
    <x:col min="14" max="14" width="16" hidden="0" customWidth="1"/>
  </x:cols>
  <x:sheetData>
    <x:row r="1" ht="35" customHeight="1">
      <x:c r="A1" s="10" t="str">
        <x:v>変更履歴｜空欄</x:v>
      </x:c>
      <x:c r="B1" s="10"/>
      <x:c r="C1" s="10"/>
      <x:c r="D1" s="10"/>
      <x:c r="E1" s="10"/>
      <x:c r="F1" s="10"/>
      <x:c r="G1" s="10"/>
      <x:c r="H1" s="10"/>
      <x:c r="I1" s="10"/>
      <x:c r="J1" s="10"/>
      <x:c r="K1" s="10"/>
      <x:c r="L1" s="10"/>
      <x:c r="M1" s="10"/>
      <x:c r="N1" s="10"/>
    </x:row>
    <x:row r="2" ht="36" customHeight="1">
      <x:c r="A2" s="11" t="str">
        <x:v>手動追記の履歴です。元の値を消さずに残します。自動監査ログ・変更検知機能ではありません。</x:v>
      </x:c>
      <x:c r="B2" s="11"/>
      <x:c r="C2" s="11"/>
      <x:c r="D2" s="11"/>
      <x:c r="E2" s="11"/>
      <x:c r="F2" s="11"/>
      <x:c r="G2" s="11"/>
      <x:c r="H2" s="11"/>
      <x:c r="I2" s="11"/>
      <x:c r="J2" s="11"/>
      <x:c r="K2" s="11"/>
      <x:c r="L2" s="11"/>
      <x:c r="M2" s="11"/>
      <x:c r="N2" s="11"/>
    </x:row>
    <x:row r="3">
      <x:c r="A3" s="12"/>
      <x:c r="B3" s="12"/>
      <x:c r="C3" s="12"/>
      <x:c r="D3" s="12"/>
      <x:c r="E3" s="12"/>
      <x:c r="F3" s="12"/>
      <x:c r="G3" s="12"/>
      <x:c r="H3" s="12"/>
      <x:c r="I3" s="12"/>
      <x:c r="J3" s="12"/>
      <x:c r="K3" s="12"/>
      <x:c r="L3" s="12"/>
      <x:c r="M3" s="12"/>
      <x:c r="N3" s="12"/>
    </x:row>
    <x:row r="4">
      <x:c r="A4" s="12"/>
      <x:c r="B4" s="12"/>
      <x:c r="C4" s="12"/>
      <x:c r="D4" s="12"/>
      <x:c r="E4" s="12"/>
      <x:c r="F4" s="12"/>
      <x:c r="G4" s="12"/>
      <x:c r="H4" s="12"/>
      <x:c r="I4" s="12"/>
      <x:c r="J4" s="12"/>
      <x:c r="K4" s="12"/>
      <x:c r="L4" s="12"/>
      <x:c r="M4" s="12"/>
      <x:c r="N4" s="12"/>
    </x:row>
    <x:row r="5" ht="42" customHeight="1">
      <x:c r="A5" s="43" t="str">
        <x:v>変更ID</x:v>
      </x:c>
      <x:c r="B5" s="43" t="str">
        <x:v>契約ID</x:v>
      </x:c>
      <x:c r="C5" s="43" t="str">
        <x:v>記録日</x:v>
      </x:c>
      <x:c r="D5" s="43" t="str">
        <x:v>適用日</x:v>
      </x:c>
      <x:c r="E5" s="43" t="str">
        <x:v>旧原本版</x:v>
      </x:c>
      <x:c r="F5" s="43" t="str">
        <x:v>新原本版</x:v>
      </x:c>
      <x:c r="G5" s="43" t="str">
        <x:v>変更項目</x:v>
      </x:c>
      <x:c r="H5" s="43" t="str">
        <x:v>変更前</x:v>
      </x:c>
      <x:c r="I5" s="43" t="str">
        <x:v>変更後</x:v>
      </x:c>
      <x:c r="J5" s="43" t="str">
        <x:v>根拠</x:v>
      </x:c>
      <x:c r="K5" s="43" t="str">
        <x:v>入力者</x:v>
      </x:c>
      <x:c r="L5" s="43" t="str">
        <x:v>確認者</x:v>
      </x:c>
      <x:c r="M5" s="43" t="str">
        <x:v>連動して確認すること</x:v>
      </x:c>
      <x:c r="N5" s="43" t="str">
        <x:v>確認状態</x:v>
      </x:c>
    </x:row>
    <x:row r="6" ht="60" customHeight="1">
      <x:c r="A6" s="40"/>
      <x:c r="B6" s="40"/>
      <x:c r="C6" s="60"/>
      <x:c r="D6" s="60"/>
      <x:c r="E6" s="40"/>
      <x:c r="F6" s="40"/>
      <x:c r="G6" s="40"/>
      <x:c r="H6" s="40"/>
      <x:c r="I6" s="40"/>
      <x:c r="J6" s="40"/>
      <x:c r="K6" s="40"/>
      <x:c r="L6" s="40"/>
      <x:c r="M6" s="40"/>
      <x:c r="N6" s="40"/>
    </x:row>
    <x:row r="7" ht="60" customHeight="1">
      <x:c r="A7" s="40"/>
      <x:c r="B7" s="40"/>
      <x:c r="C7" s="60"/>
      <x:c r="D7" s="60"/>
      <x:c r="E7" s="40"/>
      <x:c r="F7" s="40"/>
      <x:c r="G7" s="40"/>
      <x:c r="H7" s="40"/>
      <x:c r="I7" s="40"/>
      <x:c r="J7" s="40"/>
      <x:c r="K7" s="40"/>
      <x:c r="L7" s="40"/>
      <x:c r="M7" s="40"/>
      <x:c r="N7" s="40"/>
    </x:row>
    <x:row r="8" ht="60" customHeight="1">
      <x:c r="A8" s="40"/>
      <x:c r="B8" s="40"/>
      <x:c r="C8" s="60"/>
      <x:c r="D8" s="60"/>
      <x:c r="E8" s="40"/>
      <x:c r="F8" s="40"/>
      <x:c r="G8" s="40"/>
      <x:c r="H8" s="40"/>
      <x:c r="I8" s="40"/>
      <x:c r="J8" s="40"/>
      <x:c r="K8" s="40"/>
      <x:c r="L8" s="40"/>
      <x:c r="M8" s="40"/>
      <x:c r="N8" s="40"/>
    </x:row>
    <x:row r="9" ht="60" customHeight="1">
      <x:c r="A9" s="40"/>
      <x:c r="B9" s="40"/>
      <x:c r="C9" s="60"/>
      <x:c r="D9" s="60"/>
      <x:c r="E9" s="40"/>
      <x:c r="F9" s="40"/>
      <x:c r="G9" s="40"/>
      <x:c r="H9" s="40"/>
      <x:c r="I9" s="40"/>
      <x:c r="J9" s="40"/>
      <x:c r="K9" s="40"/>
      <x:c r="L9" s="40"/>
      <x:c r="M9" s="40"/>
      <x:c r="N9" s="40"/>
    </x:row>
    <x:row r="10" ht="60" customHeight="1">
      <x:c r="A10" s="40"/>
      <x:c r="B10" s="40"/>
      <x:c r="C10" s="60"/>
      <x:c r="D10" s="60"/>
      <x:c r="E10" s="40"/>
      <x:c r="F10" s="40"/>
      <x:c r="G10" s="40"/>
      <x:c r="H10" s="40"/>
      <x:c r="I10" s="40"/>
      <x:c r="J10" s="40"/>
      <x:c r="K10" s="40"/>
      <x:c r="L10" s="40"/>
      <x:c r="M10" s="40"/>
      <x:c r="N10" s="40"/>
    </x:row>
    <x:row r="11" ht="60" customHeight="1">
      <x:c r="A11" s="40"/>
      <x:c r="B11" s="40"/>
      <x:c r="C11" s="60"/>
      <x:c r="D11" s="60"/>
      <x:c r="E11" s="40"/>
      <x:c r="F11" s="40"/>
      <x:c r="G11" s="40"/>
      <x:c r="H11" s="40"/>
      <x:c r="I11" s="40"/>
      <x:c r="J11" s="40"/>
      <x:c r="K11" s="40"/>
      <x:c r="L11" s="40"/>
      <x:c r="M11" s="40"/>
      <x:c r="N11" s="40"/>
    </x:row>
    <x:row r="12" ht="60" customHeight="1">
      <x:c r="A12" s="40"/>
      <x:c r="B12" s="40"/>
      <x:c r="C12" s="60"/>
      <x:c r="D12" s="60"/>
      <x:c r="E12" s="40"/>
      <x:c r="F12" s="40"/>
      <x:c r="G12" s="40"/>
      <x:c r="H12" s="40"/>
      <x:c r="I12" s="40"/>
      <x:c r="J12" s="40"/>
      <x:c r="K12" s="40"/>
      <x:c r="L12" s="40"/>
      <x:c r="M12" s="40"/>
      <x:c r="N12" s="40"/>
    </x:row>
    <x:row r="13" ht="60" customHeight="1">
      <x:c r="A13" s="40"/>
      <x:c r="B13" s="40"/>
      <x:c r="C13" s="60"/>
      <x:c r="D13" s="60"/>
      <x:c r="E13" s="40"/>
      <x:c r="F13" s="40"/>
      <x:c r="G13" s="40"/>
      <x:c r="H13" s="40"/>
      <x:c r="I13" s="40"/>
      <x:c r="J13" s="40"/>
      <x:c r="K13" s="40"/>
      <x:c r="L13" s="40"/>
      <x:c r="M13" s="40"/>
      <x:c r="N13" s="40"/>
    </x:row>
    <x:row r="14" ht="60" customHeight="1">
      <x:c r="A14" s="40"/>
      <x:c r="B14" s="40"/>
      <x:c r="C14" s="60"/>
      <x:c r="D14" s="60"/>
      <x:c r="E14" s="40"/>
      <x:c r="F14" s="40"/>
      <x:c r="G14" s="40"/>
      <x:c r="H14" s="40"/>
      <x:c r="I14" s="40"/>
      <x:c r="J14" s="40"/>
      <x:c r="K14" s="40"/>
      <x:c r="L14" s="40"/>
      <x:c r="M14" s="40"/>
      <x:c r="N14" s="40"/>
    </x:row>
    <x:row r="15" ht="60" customHeight="1">
      <x:c r="A15" s="40"/>
      <x:c r="B15" s="40"/>
      <x:c r="C15" s="60"/>
      <x:c r="D15" s="60"/>
      <x:c r="E15" s="40"/>
      <x:c r="F15" s="40"/>
      <x:c r="G15" s="40"/>
      <x:c r="H15" s="40"/>
      <x:c r="I15" s="40"/>
      <x:c r="J15" s="40"/>
      <x:c r="K15" s="40"/>
      <x:c r="L15" s="40"/>
      <x:c r="M15" s="40"/>
      <x:c r="N15" s="40"/>
    </x:row>
    <x:row r="16" ht="60" customHeight="1">
      <x:c r="A16" s="40"/>
      <x:c r="B16" s="40"/>
      <x:c r="C16" s="60"/>
      <x:c r="D16" s="60"/>
      <x:c r="E16" s="40"/>
      <x:c r="F16" s="40"/>
      <x:c r="G16" s="40"/>
      <x:c r="H16" s="40"/>
      <x:c r="I16" s="40"/>
      <x:c r="J16" s="40"/>
      <x:c r="K16" s="40"/>
      <x:c r="L16" s="40"/>
      <x:c r="M16" s="40"/>
      <x:c r="N16" s="40"/>
    </x:row>
    <x:row r="17" ht="60" customHeight="1">
      <x:c r="A17" s="40"/>
      <x:c r="B17" s="40"/>
      <x:c r="C17" s="60"/>
      <x:c r="D17" s="60"/>
      <x:c r="E17" s="40"/>
      <x:c r="F17" s="40"/>
      <x:c r="G17" s="40"/>
      <x:c r="H17" s="40"/>
      <x:c r="I17" s="40"/>
      <x:c r="J17" s="40"/>
      <x:c r="K17" s="40"/>
      <x:c r="L17" s="40"/>
      <x:c r="M17" s="40"/>
      <x:c r="N17" s="40"/>
    </x:row>
    <x:row r="18" ht="60" customHeight="1">
      <x:c r="A18" s="40"/>
      <x:c r="B18" s="40"/>
      <x:c r="C18" s="60"/>
      <x:c r="D18" s="60"/>
      <x:c r="E18" s="40"/>
      <x:c r="F18" s="40"/>
      <x:c r="G18" s="40"/>
      <x:c r="H18" s="40"/>
      <x:c r="I18" s="40"/>
      <x:c r="J18" s="40"/>
      <x:c r="K18" s="40"/>
      <x:c r="L18" s="40"/>
      <x:c r="M18" s="40"/>
      <x:c r="N18" s="40"/>
    </x:row>
    <x:row r="19" ht="60" customHeight="1">
      <x:c r="A19" s="40"/>
      <x:c r="B19" s="40"/>
      <x:c r="C19" s="60"/>
      <x:c r="D19" s="60"/>
      <x:c r="E19" s="40"/>
      <x:c r="F19" s="40"/>
      <x:c r="G19" s="40"/>
      <x:c r="H19" s="40"/>
      <x:c r="I19" s="40"/>
      <x:c r="J19" s="40"/>
      <x:c r="K19" s="40"/>
      <x:c r="L19" s="40"/>
      <x:c r="M19" s="40"/>
      <x:c r="N19" s="40"/>
    </x:row>
    <x:row r="20" ht="60" customHeight="1">
      <x:c r="A20" s="40"/>
      <x:c r="B20" s="40"/>
      <x:c r="C20" s="60"/>
      <x:c r="D20" s="60"/>
      <x:c r="E20" s="40"/>
      <x:c r="F20" s="40"/>
      <x:c r="G20" s="40"/>
      <x:c r="H20" s="40"/>
      <x:c r="I20" s="40"/>
      <x:c r="J20" s="40"/>
      <x:c r="K20" s="40"/>
      <x:c r="L20" s="40"/>
      <x:c r="M20" s="40"/>
      <x:c r="N20" s="40"/>
    </x:row>
    <x:row r="21" ht="60" customHeight="1">
      <x:c r="A21" s="40"/>
      <x:c r="B21" s="40"/>
      <x:c r="C21" s="60"/>
      <x:c r="D21" s="60"/>
      <x:c r="E21" s="40"/>
      <x:c r="F21" s="40"/>
      <x:c r="G21" s="40"/>
      <x:c r="H21" s="40"/>
      <x:c r="I21" s="40"/>
      <x:c r="J21" s="40"/>
      <x:c r="K21" s="40"/>
      <x:c r="L21" s="40"/>
      <x:c r="M21" s="40"/>
      <x:c r="N21" s="40"/>
    </x:row>
    <x:row r="22" ht="60" customHeight="1">
      <x:c r="A22" s="40"/>
      <x:c r="B22" s="40"/>
      <x:c r="C22" s="60"/>
      <x:c r="D22" s="60"/>
      <x:c r="E22" s="40"/>
      <x:c r="F22" s="40"/>
      <x:c r="G22" s="40"/>
      <x:c r="H22" s="40"/>
      <x:c r="I22" s="40"/>
      <x:c r="J22" s="40"/>
      <x:c r="K22" s="40"/>
      <x:c r="L22" s="40"/>
      <x:c r="M22" s="40"/>
      <x:c r="N22" s="40"/>
    </x:row>
    <x:row r="23" ht="60" customHeight="1">
      <x:c r="A23" s="40"/>
      <x:c r="B23" s="40"/>
      <x:c r="C23" s="60"/>
      <x:c r="D23" s="60"/>
      <x:c r="E23" s="40"/>
      <x:c r="F23" s="40"/>
      <x:c r="G23" s="40"/>
      <x:c r="H23" s="40"/>
      <x:c r="I23" s="40"/>
      <x:c r="J23" s="40"/>
      <x:c r="K23" s="40"/>
      <x:c r="L23" s="40"/>
      <x:c r="M23" s="40"/>
      <x:c r="N23" s="40"/>
    </x:row>
    <x:row r="24" ht="60" customHeight="1">
      <x:c r="A24" s="40"/>
      <x:c r="B24" s="40"/>
      <x:c r="C24" s="60"/>
      <x:c r="D24" s="60"/>
      <x:c r="E24" s="40"/>
      <x:c r="F24" s="40"/>
      <x:c r="G24" s="40"/>
      <x:c r="H24" s="40"/>
      <x:c r="I24" s="40"/>
      <x:c r="J24" s="40"/>
      <x:c r="K24" s="40"/>
      <x:c r="L24" s="40"/>
      <x:c r="M24" s="40"/>
      <x:c r="N24" s="40"/>
    </x:row>
    <x:row r="25" ht="60" customHeight="1">
      <x:c r="A25" s="40"/>
      <x:c r="B25" s="40"/>
      <x:c r="C25" s="60"/>
      <x:c r="D25" s="60"/>
      <x:c r="E25" s="40"/>
      <x:c r="F25" s="40"/>
      <x:c r="G25" s="40"/>
      <x:c r="H25" s="40"/>
      <x:c r="I25" s="40"/>
      <x:c r="J25" s="40"/>
      <x:c r="K25" s="40"/>
      <x:c r="L25" s="40"/>
      <x:c r="M25" s="40"/>
      <x:c r="N25" s="40"/>
    </x:row>
    <x:row r="26">
      <x:c r="A26" s="12"/>
      <x:c r="B26" s="12"/>
      <x:c r="C26" s="12"/>
      <x:c r="D26" s="12"/>
      <x:c r="E26" s="12"/>
      <x:c r="F26" s="12"/>
      <x:c r="G26" s="12"/>
      <x:c r="H26" s="12"/>
      <x:c r="I26" s="12"/>
      <x:c r="J26" s="12"/>
      <x:c r="K26" s="12"/>
      <x:c r="L26" s="12"/>
      <x:c r="M26" s="12"/>
      <x:c r="N26" s="12"/>
    </x:row>
    <x:row r="27">
      <x:c r="A27" s="12"/>
      <x:c r="B27" s="12"/>
      <x:c r="C27" s="12"/>
      <x:c r="D27" s="12"/>
      <x:c r="E27" s="12"/>
      <x:c r="F27" s="12"/>
      <x:c r="G27" s="12"/>
      <x:c r="H27" s="12"/>
      <x:c r="I27" s="12"/>
      <x:c r="J27" s="12"/>
      <x:c r="K27" s="12"/>
      <x:c r="L27" s="12"/>
      <x:c r="M27" s="12"/>
      <x:c r="N27" s="12"/>
    </x:row>
    <x:row r="28">
      <x:c r="A28" s="12"/>
      <x:c r="B28" s="12"/>
      <x:c r="C28" s="12"/>
      <x:c r="D28" s="12"/>
      <x:c r="E28" s="12"/>
      <x:c r="F28" s="12"/>
      <x:c r="G28" s="12"/>
      <x:c r="H28" s="12"/>
      <x:c r="I28" s="12"/>
      <x:c r="J28" s="12"/>
      <x:c r="K28" s="12"/>
      <x:c r="L28" s="12"/>
      <x:c r="M28" s="12"/>
      <x:c r="N28" s="12"/>
    </x:row>
    <x:row r="29">
      <x:c r="A29" s="12"/>
      <x:c r="B29" s="12"/>
      <x:c r="C29" s="12"/>
      <x:c r="D29" s="12"/>
      <x:c r="E29" s="12"/>
      <x:c r="F29" s="12"/>
      <x:c r="G29" s="12"/>
      <x:c r="H29" s="12"/>
      <x:c r="I29" s="12"/>
      <x:c r="J29" s="12"/>
      <x:c r="K29" s="12"/>
      <x:c r="L29" s="12"/>
      <x:c r="M29" s="12"/>
      <x:c r="N29" s="12"/>
    </x:row>
    <x:row r="30">
      <x:c r="A30" s="12"/>
      <x:c r="B30" s="12"/>
      <x:c r="C30" s="12"/>
      <x:c r="D30" s="12"/>
      <x:c r="E30" s="12"/>
      <x:c r="F30" s="12"/>
      <x:c r="G30" s="12"/>
      <x:c r="H30" s="12"/>
      <x:c r="I30" s="12"/>
      <x:c r="J30" s="12"/>
      <x:c r="K30" s="12"/>
      <x:c r="L30" s="12"/>
      <x:c r="M30" s="12"/>
      <x:c r="N30" s="12"/>
    </x:row>
    <x:row r="31">
      <x:c r="A31" s="12"/>
      <x:c r="B31" s="12"/>
      <x:c r="C31" s="12"/>
      <x:c r="D31" s="12"/>
      <x:c r="E31" s="12"/>
      <x:c r="F31" s="12"/>
      <x:c r="G31" s="12"/>
      <x:c r="H31" s="12"/>
      <x:c r="I31" s="12"/>
      <x:c r="J31" s="12"/>
      <x:c r="K31" s="12"/>
      <x:c r="L31" s="12"/>
      <x:c r="M31" s="12"/>
      <x:c r="N31" s="12"/>
    </x:row>
    <x:row r="32">
      <x:c r="A32" s="12"/>
      <x:c r="B32" s="12"/>
      <x:c r="C32" s="12"/>
      <x:c r="D32" s="12"/>
      <x:c r="E32" s="12"/>
      <x:c r="F32" s="12"/>
      <x:c r="G32" s="12"/>
      <x:c r="H32" s="12"/>
      <x:c r="I32" s="12"/>
      <x:c r="J32" s="12"/>
      <x:c r="K32" s="12"/>
      <x:c r="L32" s="12"/>
      <x:c r="M32" s="12"/>
      <x:c r="N32" s="12"/>
    </x:row>
    <x:row r="33">
      <x:c r="A33" s="12"/>
      <x:c r="B33" s="12"/>
      <x:c r="C33" s="12"/>
      <x:c r="D33" s="12"/>
      <x:c r="E33" s="12"/>
      <x:c r="F33" s="12"/>
      <x:c r="G33" s="12"/>
      <x:c r="H33" s="12"/>
      <x:c r="I33" s="12"/>
      <x:c r="J33" s="12"/>
      <x:c r="K33" s="12"/>
      <x:c r="L33" s="12"/>
      <x:c r="M33" s="12"/>
      <x:c r="N33" s="12"/>
    </x:row>
    <x:row r="34">
      <x:c r="A34" s="12"/>
      <x:c r="B34" s="12"/>
      <x:c r="C34" s="12"/>
      <x:c r="D34" s="12"/>
      <x:c r="E34" s="12"/>
      <x:c r="F34" s="12"/>
      <x:c r="G34" s="12"/>
      <x:c r="H34" s="12"/>
      <x:c r="I34" s="12"/>
      <x:c r="J34" s="12"/>
      <x:c r="K34" s="12"/>
      <x:c r="L34" s="12"/>
      <x:c r="M34" s="12"/>
      <x:c r="N34" s="12"/>
    </x:row>
    <x:row r="35">
      <x:c r="A35" s="12"/>
      <x:c r="B35" s="12"/>
      <x:c r="C35" s="12"/>
      <x:c r="D35" s="12"/>
      <x:c r="E35" s="12"/>
      <x:c r="F35" s="12"/>
      <x:c r="G35" s="12"/>
      <x:c r="H35" s="12"/>
      <x:c r="I35" s="12"/>
      <x:c r="J35" s="12"/>
      <x:c r="K35" s="12"/>
      <x:c r="L35" s="12"/>
      <x:c r="M35" s="12"/>
      <x:c r="N35" s="12"/>
    </x:row>
    <x:row r="36">
      <x:c r="A36" s="12"/>
      <x:c r="B36" s="12"/>
      <x:c r="C36" s="12"/>
      <x:c r="D36" s="12"/>
      <x:c r="E36" s="12"/>
      <x:c r="F36" s="12"/>
      <x:c r="G36" s="12"/>
      <x:c r="H36" s="12"/>
      <x:c r="I36" s="12"/>
      <x:c r="J36" s="12"/>
      <x:c r="K36" s="12"/>
      <x:c r="L36" s="12"/>
      <x:c r="M36" s="12"/>
      <x:c r="N36" s="12"/>
    </x:row>
    <x:row r="37">
      <x:c r="A37" s="12"/>
      <x:c r="B37" s="12"/>
      <x:c r="C37" s="12"/>
      <x:c r="D37" s="12"/>
      <x:c r="E37" s="12"/>
      <x:c r="F37" s="12"/>
      <x:c r="G37" s="12"/>
      <x:c r="H37" s="12"/>
      <x:c r="I37" s="12"/>
      <x:c r="J37" s="12"/>
      <x:c r="K37" s="12"/>
      <x:c r="L37" s="12"/>
      <x:c r="M37" s="12"/>
      <x:c r="N37" s="12"/>
    </x:row>
    <x:row r="38">
      <x:c r="A38" s="12"/>
      <x:c r="B38" s="12"/>
      <x:c r="C38" s="12"/>
      <x:c r="D38" s="12"/>
      <x:c r="E38" s="12"/>
      <x:c r="F38" s="12"/>
      <x:c r="G38" s="12"/>
      <x:c r="H38" s="12"/>
      <x:c r="I38" s="12"/>
      <x:c r="J38" s="12"/>
      <x:c r="K38" s="12"/>
      <x:c r="L38" s="12"/>
      <x:c r="M38" s="12"/>
      <x:c r="N38" s="12"/>
    </x:row>
    <x:row r="39">
      <x:c r="A39" s="12"/>
      <x:c r="B39" s="12"/>
      <x:c r="C39" s="12"/>
      <x:c r="D39" s="12"/>
      <x:c r="E39" s="12"/>
      <x:c r="F39" s="12"/>
      <x:c r="G39" s="12"/>
      <x:c r="H39" s="12"/>
      <x:c r="I39" s="12"/>
      <x:c r="J39" s="12"/>
      <x:c r="K39" s="12"/>
      <x:c r="L39" s="12"/>
      <x:c r="M39" s="12"/>
      <x:c r="N39" s="12"/>
    </x:row>
    <x:row r="40">
      <x:c r="A40" s="12"/>
      <x:c r="B40" s="12"/>
      <x:c r="C40" s="12"/>
      <x:c r="D40" s="12"/>
      <x:c r="E40" s="12"/>
      <x:c r="F40" s="12"/>
      <x:c r="G40" s="12"/>
      <x:c r="H40" s="12"/>
      <x:c r="I40" s="12"/>
      <x:c r="J40" s="12"/>
      <x:c r="K40" s="12"/>
      <x:c r="L40" s="12"/>
      <x:c r="M40" s="12"/>
      <x:c r="N40" s="12"/>
    </x:row>
    <x:row r="41">
      <x:c r="A41" s="12"/>
      <x:c r="B41" s="12"/>
      <x:c r="C41" s="12"/>
      <x:c r="D41" s="12"/>
      <x:c r="E41" s="12"/>
      <x:c r="F41" s="12"/>
      <x:c r="G41" s="12"/>
      <x:c r="H41" s="12"/>
      <x:c r="I41" s="12"/>
      <x:c r="J41" s="12"/>
      <x:c r="K41" s="12"/>
      <x:c r="L41" s="12"/>
      <x:c r="M41" s="12"/>
      <x:c r="N41" s="12"/>
    </x:row>
    <x:row r="42">
      <x:c r="A42" s="12"/>
      <x:c r="B42" s="12"/>
      <x:c r="C42" s="12"/>
      <x:c r="D42" s="12"/>
      <x:c r="E42" s="12"/>
      <x:c r="F42" s="12"/>
      <x:c r="G42" s="12"/>
      <x:c r="H42" s="12"/>
      <x:c r="I42" s="12"/>
      <x:c r="J42" s="12"/>
      <x:c r="K42" s="12"/>
      <x:c r="L42" s="12"/>
      <x:c r="M42" s="12"/>
      <x:c r="N42" s="12"/>
    </x:row>
    <x:row r="43">
      <x:c r="A43" s="12"/>
      <x:c r="B43" s="12"/>
      <x:c r="C43" s="12"/>
      <x:c r="D43" s="12"/>
      <x:c r="E43" s="12"/>
      <x:c r="F43" s="12"/>
      <x:c r="G43" s="12"/>
      <x:c r="H43" s="12"/>
      <x:c r="I43" s="12"/>
      <x:c r="J43" s="12"/>
      <x:c r="K43" s="12"/>
      <x:c r="L43" s="12"/>
      <x:c r="M43" s="12"/>
      <x:c r="N43" s="12"/>
    </x:row>
    <x:row r="44">
      <x:c r="A44" s="12"/>
      <x:c r="B44" s="12"/>
      <x:c r="C44" s="12"/>
      <x:c r="D44" s="12"/>
      <x:c r="E44" s="12"/>
      <x:c r="F44" s="12"/>
      <x:c r="G44" s="12"/>
      <x:c r="H44" s="12"/>
      <x:c r="I44" s="12"/>
      <x:c r="J44" s="12"/>
      <x:c r="K44" s="12"/>
      <x:c r="L44" s="12"/>
      <x:c r="M44" s="12"/>
      <x:c r="N44" s="12"/>
    </x:row>
    <x:row r="45">
      <x:c r="A45" s="12"/>
      <x:c r="B45" s="12"/>
      <x:c r="C45" s="12"/>
      <x:c r="D45" s="12"/>
      <x:c r="E45" s="12"/>
      <x:c r="F45" s="12"/>
      <x:c r="G45" s="12"/>
      <x:c r="H45" s="12"/>
      <x:c r="I45" s="12"/>
      <x:c r="J45" s="12"/>
      <x:c r="K45" s="12"/>
      <x:c r="L45" s="12"/>
      <x:c r="M45" s="12"/>
      <x:c r="N45" s="12"/>
    </x:row>
    <x:row r="46">
      <x:c r="A46" s="12"/>
      <x:c r="B46" s="12"/>
      <x:c r="C46" s="12"/>
      <x:c r="D46" s="12"/>
      <x:c r="E46" s="12"/>
      <x:c r="F46" s="12"/>
      <x:c r="G46" s="12"/>
      <x:c r="H46" s="12"/>
      <x:c r="I46" s="12"/>
      <x:c r="J46" s="12"/>
      <x:c r="K46" s="12"/>
      <x:c r="L46" s="12"/>
      <x:c r="M46" s="12"/>
      <x:c r="N46" s="12"/>
    </x:row>
    <x:row r="47">
      <x:c r="A47" s="12"/>
      <x:c r="B47" s="12"/>
      <x:c r="C47" s="12"/>
      <x:c r="D47" s="12"/>
      <x:c r="E47" s="12"/>
      <x:c r="F47" s="12"/>
      <x:c r="G47" s="12"/>
      <x:c r="H47" s="12"/>
      <x:c r="I47" s="12"/>
      <x:c r="J47" s="12"/>
      <x:c r="K47" s="12"/>
      <x:c r="L47" s="12"/>
      <x:c r="M47" s="12"/>
      <x:c r="N47" s="12"/>
    </x:row>
    <x:row r="48">
      <x:c r="A48" s="12"/>
      <x:c r="B48" s="12"/>
      <x:c r="C48" s="12"/>
      <x:c r="D48" s="12"/>
      <x:c r="E48" s="12"/>
      <x:c r="F48" s="12"/>
      <x:c r="G48" s="12"/>
      <x:c r="H48" s="12"/>
      <x:c r="I48" s="12"/>
      <x:c r="J48" s="12"/>
      <x:c r="K48" s="12"/>
      <x:c r="L48" s="12"/>
      <x:c r="M48" s="12"/>
      <x:c r="N48" s="12"/>
    </x:row>
    <x:row r="49">
      <x:c r="A49" s="12"/>
      <x:c r="B49" s="12"/>
      <x:c r="C49" s="12"/>
      <x:c r="D49" s="12"/>
      <x:c r="E49" s="12"/>
      <x:c r="F49" s="12"/>
      <x:c r="G49" s="12"/>
      <x:c r="H49" s="12"/>
      <x:c r="I49" s="12"/>
      <x:c r="J49" s="12"/>
      <x:c r="K49" s="12"/>
      <x:c r="L49" s="12"/>
      <x:c r="M49" s="12"/>
      <x:c r="N49" s="12"/>
    </x:row>
    <x:row r="50">
      <x:c r="A50" s="12"/>
      <x:c r="B50" s="12"/>
      <x:c r="C50" s="12"/>
      <x:c r="D50" s="12"/>
      <x:c r="E50" s="12"/>
      <x:c r="F50" s="12"/>
      <x:c r="G50" s="12"/>
      <x:c r="H50" s="12"/>
      <x:c r="I50" s="12"/>
      <x:c r="J50" s="12"/>
      <x:c r="K50" s="12"/>
      <x:c r="L50" s="12"/>
      <x:c r="M50" s="12"/>
      <x:c r="N50" s="12"/>
    </x:row>
    <x:row r="51">
      <x:c r="A51" s="12"/>
      <x:c r="B51" s="12"/>
      <x:c r="C51" s="12"/>
      <x:c r="D51" s="12"/>
      <x:c r="E51" s="12"/>
      <x:c r="F51" s="12"/>
      <x:c r="G51" s="12"/>
      <x:c r="H51" s="12"/>
      <x:c r="I51" s="12"/>
      <x:c r="J51" s="12"/>
      <x:c r="K51" s="12"/>
      <x:c r="L51" s="12"/>
      <x:c r="M51" s="12"/>
      <x:c r="N51" s="12"/>
    </x:row>
    <x:row r="52">
      <x:c r="A52" s="12"/>
      <x:c r="B52" s="12"/>
      <x:c r="C52" s="12"/>
      <x:c r="D52" s="12"/>
      <x:c r="E52" s="12"/>
      <x:c r="F52" s="12"/>
      <x:c r="G52" s="12"/>
      <x:c r="H52" s="12"/>
      <x:c r="I52" s="12"/>
      <x:c r="J52" s="12"/>
      <x:c r="K52" s="12"/>
      <x:c r="L52" s="12"/>
      <x:c r="M52" s="12"/>
      <x:c r="N52" s="12"/>
    </x:row>
    <x:row r="53">
      <x:c r="A53" s="12"/>
      <x:c r="B53" s="12"/>
      <x:c r="C53" s="12"/>
      <x:c r="D53" s="12"/>
      <x:c r="E53" s="12"/>
      <x:c r="F53" s="12"/>
      <x:c r="G53" s="12"/>
      <x:c r="H53" s="12"/>
      <x:c r="I53" s="12"/>
      <x:c r="J53" s="12"/>
      <x:c r="K53" s="12"/>
      <x:c r="L53" s="12"/>
      <x:c r="M53" s="12"/>
      <x:c r="N53" s="12"/>
    </x:row>
    <x:row r="54">
      <x:c r="A54" s="12"/>
      <x:c r="B54" s="12"/>
      <x:c r="C54" s="12"/>
      <x:c r="D54" s="12"/>
      <x:c r="E54" s="12"/>
      <x:c r="F54" s="12"/>
      <x:c r="G54" s="12"/>
      <x:c r="H54" s="12"/>
      <x:c r="I54" s="12"/>
      <x:c r="J54" s="12"/>
      <x:c r="K54" s="12"/>
      <x:c r="L54" s="12"/>
      <x:c r="M54" s="12"/>
      <x:c r="N54" s="12"/>
    </x:row>
    <x:row r="55">
      <x:c r="A55" s="12"/>
      <x:c r="B55" s="12"/>
      <x:c r="C55" s="12"/>
      <x:c r="D55" s="12"/>
      <x:c r="E55" s="12"/>
      <x:c r="F55" s="12"/>
      <x:c r="G55" s="12"/>
      <x:c r="H55" s="12"/>
      <x:c r="I55" s="12"/>
      <x:c r="J55" s="12"/>
      <x:c r="K55" s="12"/>
      <x:c r="L55" s="12"/>
      <x:c r="M55" s="12"/>
      <x:c r="N55" s="12"/>
    </x:row>
    <x:row r="56">
      <x:c r="A56" s="12"/>
      <x:c r="B56" s="12"/>
      <x:c r="C56" s="12"/>
      <x:c r="D56" s="12"/>
      <x:c r="E56" s="12"/>
      <x:c r="F56" s="12"/>
      <x:c r="G56" s="12"/>
      <x:c r="H56" s="12"/>
      <x:c r="I56" s="12"/>
      <x:c r="J56" s="12"/>
      <x:c r="K56" s="12"/>
      <x:c r="L56" s="12"/>
      <x:c r="M56" s="12"/>
      <x:c r="N56" s="12"/>
    </x:row>
    <x:row r="57">
      <x:c r="A57" s="12"/>
      <x:c r="B57" s="12"/>
      <x:c r="C57" s="12"/>
      <x:c r="D57" s="12"/>
      <x:c r="E57" s="12"/>
      <x:c r="F57" s="12"/>
      <x:c r="G57" s="12"/>
      <x:c r="H57" s="12"/>
      <x:c r="I57" s="12"/>
      <x:c r="J57" s="12"/>
      <x:c r="K57" s="12"/>
      <x:c r="L57" s="12"/>
      <x:c r="M57" s="12"/>
      <x:c r="N57" s="12"/>
    </x:row>
    <x:row r="58">
      <x:c r="A58" s="12"/>
      <x:c r="B58" s="12"/>
      <x:c r="C58" s="12"/>
      <x:c r="D58" s="12"/>
      <x:c r="E58" s="12"/>
      <x:c r="F58" s="12"/>
      <x:c r="G58" s="12"/>
      <x:c r="H58" s="12"/>
      <x:c r="I58" s="12"/>
      <x:c r="J58" s="12"/>
      <x:c r="K58" s="12"/>
      <x:c r="L58" s="12"/>
      <x:c r="M58" s="12"/>
      <x:c r="N58" s="12"/>
    </x:row>
    <x:row r="59">
      <x:c r="A59" s="12"/>
      <x:c r="B59" s="12"/>
      <x:c r="C59" s="12"/>
      <x:c r="D59" s="12"/>
      <x:c r="E59" s="12"/>
      <x:c r="F59" s="12"/>
      <x:c r="G59" s="12"/>
      <x:c r="H59" s="12"/>
      <x:c r="I59" s="12"/>
      <x:c r="J59" s="12"/>
      <x:c r="K59" s="12"/>
      <x:c r="L59" s="12"/>
      <x:c r="M59" s="12"/>
      <x:c r="N59" s="12"/>
    </x:row>
    <x:row r="60">
      <x:c r="A60" s="12"/>
      <x:c r="B60" s="12"/>
      <x:c r="C60" s="12"/>
      <x:c r="D60" s="12"/>
      <x:c r="E60" s="12"/>
      <x:c r="F60" s="12"/>
      <x:c r="G60" s="12"/>
      <x:c r="H60" s="12"/>
      <x:c r="I60" s="12"/>
      <x:c r="J60" s="12"/>
      <x:c r="K60" s="12"/>
      <x:c r="L60" s="12"/>
      <x:c r="M60" s="12"/>
      <x:c r="N60" s="12"/>
    </x:row>
  </x:sheetData>
  <x:mergeCells>
    <x:mergeCell ref="A1:N1"/>
    <x:mergeCell ref="A2:N2"/>
  </x:mergeCells>
  <x:pageMargins left="0.7" right="0.7" top="0.75" bottom="0.75" header="0.3" footer="0.3"/>
  <x:tableParts count="1">
    <x:tablePart xmlns:r="http://schemas.openxmlformats.org/officeDocument/2006/relationships" r:id="Rbbbb72d3e82b4a5f"/>
  </x:tableParts>
</x:worksheet>
</file>

<file path=xl/worksheets/sheet14.xml><?xml version="1.0" encoding="utf-8"?>
<x:worksheet xmlns:x="http://schemas.openxmlformats.org/spreadsheetml/2006/main">
  <x:sheetFormatPr defaultRowHeight="15"/>
  <x:cols>
    <x:col min="1" max="1" width="8" hidden="0" customWidth="1"/>
    <x:col min="2" max="2" width="40" hidden="0" customWidth="1"/>
    <x:col min="3" max="3" width="17" hidden="0" customWidth="1"/>
    <x:col min="4" max="4" width="40" hidden="0" customWidth="1"/>
  </x:cols>
  <x:sheetData>
    <x:row r="1" ht="35" customHeight="1">
      <x:c r="A1" s="10" t="str">
        <x:v>確認チェックリスト｜空欄</x:v>
      </x:c>
      <x:c r="B1" s="10"/>
      <x:c r="C1" s="10"/>
      <x:c r="D1" s="10"/>
    </x:row>
    <x:row r="2" ht="36" customHeight="1">
      <x:c r="A2" s="11" t="str">
        <x:v>記入例はC01の説明用架空例。空欄版は確認対象の契約IDと確認日を記入して使用します。</x:v>
      </x:c>
      <x:c r="B2" s="11"/>
      <x:c r="C2" s="11"/>
      <x:c r="D2" s="11"/>
    </x:row>
    <x:row r="3">
      <x:c r="A3" s="12" t="str">
        <x:v>対象契約</x:v>
      </x:c>
      <x:c r="B3" s="12"/>
      <x:c r="C3" s="12" t="str">
        <x:v>確認日</x:v>
      </x:c>
      <x:c r="D3" s="16"/>
    </x:row>
    <x:row r="4">
      <x:c r="A4" s="12"/>
      <x:c r="B4" s="12"/>
      <x:c r="C4" s="12"/>
      <x:c r="D4" s="12"/>
    </x:row>
    <x:row r="5" ht="42" customHeight="1">
      <x:c r="A5" s="43" t="str">
        <x:v>No.</x:v>
      </x:c>
      <x:c r="B5" s="43" t="str">
        <x:v>確認すること</x:v>
      </x:c>
      <x:c r="C5" s="43" t="str">
        <x:v>結果</x:v>
      </x:c>
      <x:c r="D5" s="43" t="str">
        <x:v>根拠・残る対応</x:v>
      </x:c>
    </x:row>
    <x:row r="6" ht="52" customHeight="1">
      <x:c r="A6" s="40" t="n">
        <x:v>1</x:v>
      </x:c>
      <x:c r="B6" s="40" t="str">
        <x:v>契約IDと原本版が一対一でたどれるか</x:v>
      </x:c>
      <x:c r="C6" s="40"/>
      <x:c r="D6" s="40"/>
    </x:row>
    <x:row r="7" ht="52" customHeight="1">
      <x:c r="A7" s="40" t="n">
        <x:v>2</x:v>
      </x:c>
      <x:c r="B7" s="40" t="str">
        <x:v>終了日と条件成立時の更新日を分けたか</x:v>
      </x:c>
      <x:c r="C7" s="40"/>
      <x:c r="D7" s="40"/>
    </x:row>
    <x:row r="8" ht="52" customHeight="1">
      <x:c r="A8" s="40" t="n">
        <x:v>3</x:v>
      </x:c>
      <x:c r="B8" s="40" t="str">
        <x:v>自動更新の有無・条件を原本で確認したか</x:v>
      </x:c>
      <x:c r="C8" s="40"/>
      <x:c r="D8" s="40"/>
    </x:row>
    <x:row r="9" ht="52" customHeight="1">
      <x:c r="A9" s="40" t="n">
        <x:v>4</x:v>
      </x:c>
      <x:c r="B9" s="40" t="str">
        <x:v>原本で確認した連絡期限・方法・到達基準を確認したか</x:v>
      </x:c>
      <x:c r="C9" s="40"/>
      <x:c r="D9" s="40"/>
    </x:row>
    <x:row r="10" ht="52" customHeight="1">
      <x:c r="A10" s="40" t="n">
        <x:v>5</x:v>
      </x:c>
      <x:c r="B10" s="40" t="str">
        <x:v>判断期限と準備日数の単位を確認したか</x:v>
      </x:c>
      <x:c r="C10" s="40"/>
      <x:c r="D10" s="40"/>
    </x:row>
    <x:row r="11" ht="52" customHeight="1">
      <x:c r="A11" s="40" t="n">
        <x:v>6</x:v>
      </x:c>
      <x:c r="B11" s="40" t="str">
        <x:v>主担当・副担当・不在時の確認先を決めたか</x:v>
      </x:c>
      <x:c r="C11" s="40"/>
      <x:c r="D11" s="40"/>
    </x:row>
    <x:row r="12" ht="52" customHeight="1">
      <x:c r="A12" s="40" t="n">
        <x:v>7</x:v>
      </x:c>
      <x:c r="B12" s="40" t="str">
        <x:v>判断結果と判断日を別々に残したか</x:v>
      </x:c>
      <x:c r="C12" s="40"/>
      <x:c r="D12" s="40"/>
    </x:row>
    <x:row r="13" ht="52" customHeight="1">
      <x:c r="A13" s="40" t="n">
        <x:v>8</x:v>
      </x:c>
      <x:c r="B13" s="40" t="str">
        <x:v>送信日と受領日・証跡を別々に残したか</x:v>
      </x:c>
      <x:c r="C13" s="40"/>
      <x:c r="D13" s="40"/>
    </x:row>
    <x:row r="14" ht="52" customHeight="1">
      <x:c r="A14" s="40" t="n">
        <x:v>9</x:v>
      </x:c>
      <x:c r="B14" s="40" t="str">
        <x:v>人が今回の連絡完了を確認したか</x:v>
      </x:c>
      <x:c r="C14" s="40"/>
      <x:c r="D14" s="40"/>
    </x:row>
    <x:row r="15" ht="52" customHeight="1">
      <x:c r="A15" s="40" t="n">
        <x:v>10</x:v>
      </x:c>
      <x:c r="B15" s="40" t="str">
        <x:v>次回期限を勝手に繰り越していないか</x:v>
      </x:c>
      <x:c r="C15" s="40"/>
      <x:c r="D15" s="40"/>
    </x:row>
    <x:row r="16" ht="52" customHeight="1">
      <x:c r="A16" s="40" t="n">
        <x:v>11</x:v>
      </x:c>
      <x:c r="B16" s="40" t="str">
        <x:v>覚書の適用日と旧・新期限を記録したか</x:v>
      </x:c>
      <x:c r="C16" s="40"/>
      <x:c r="D16" s="40"/>
    </x:row>
    <x:row r="17" ht="52" customHeight="1">
      <x:c r="A17" s="40" t="n">
        <x:v>12</x:v>
      </x:c>
      <x:c r="B17" s="40" t="str">
        <x:v>終了作業・未確認事項を別途引き継いだか</x:v>
      </x:c>
      <x:c r="C17" s="40"/>
      <x:c r="D17" s="40"/>
    </x:row>
    <x:row r="18">
      <x:c r="A18" s="12"/>
      <x:c r="B18" s="12"/>
      <x:c r="C18" s="12"/>
      <x:c r="D18" s="12"/>
    </x:row>
    <x:row r="19">
      <x:c r="A19" s="12"/>
      <x:c r="B19" s="12"/>
      <x:c r="C19" s="12"/>
      <x:c r="D19" s="12"/>
    </x:row>
    <x:row r="20">
      <x:c r="A20" s="12"/>
      <x:c r="B20" s="12"/>
      <x:c r="C20" s="12"/>
      <x:c r="D20" s="12"/>
    </x:row>
    <x:row r="21">
      <x:c r="A21" s="12"/>
      <x:c r="B21" s="12"/>
      <x:c r="C21" s="12"/>
      <x:c r="D21" s="12"/>
    </x:row>
    <x:row r="22">
      <x:c r="A22" s="12"/>
      <x:c r="B22" s="12"/>
      <x:c r="C22" s="12"/>
      <x:c r="D22" s="12"/>
    </x:row>
    <x:row r="23">
      <x:c r="A23" s="12"/>
      <x:c r="B23" s="12"/>
      <x:c r="C23" s="12"/>
      <x:c r="D23" s="12"/>
    </x:row>
    <x:row r="24">
      <x:c r="A24" s="12"/>
      <x:c r="B24" s="12"/>
      <x:c r="C24" s="12"/>
      <x:c r="D24" s="12"/>
    </x:row>
    <x:row r="25">
      <x:c r="A25" s="12"/>
      <x:c r="B25" s="12"/>
      <x:c r="C25" s="12"/>
      <x:c r="D25" s="12"/>
    </x:row>
    <x:row r="26">
      <x:c r="A26" s="12"/>
      <x:c r="B26" s="12"/>
      <x:c r="C26" s="12"/>
      <x:c r="D26" s="12"/>
    </x:row>
    <x:row r="27">
      <x:c r="A27" s="12"/>
      <x:c r="B27" s="12"/>
      <x:c r="C27" s="12"/>
      <x:c r="D27" s="12"/>
    </x:row>
    <x:row r="28">
      <x:c r="A28" s="12"/>
      <x:c r="B28" s="12"/>
      <x:c r="C28" s="12"/>
      <x:c r="D28" s="12"/>
    </x:row>
    <x:row r="29">
      <x:c r="A29" s="12"/>
      <x:c r="B29" s="12"/>
      <x:c r="C29" s="12"/>
      <x:c r="D29" s="12"/>
    </x:row>
    <x:row r="30">
      <x:c r="A30" s="12"/>
      <x:c r="B30" s="12"/>
      <x:c r="C30" s="12"/>
      <x:c r="D30" s="12"/>
    </x:row>
    <x:row r="31">
      <x:c r="A31" s="12"/>
      <x:c r="B31" s="12"/>
      <x:c r="C31" s="12"/>
      <x:c r="D31" s="12"/>
    </x:row>
    <x:row r="32">
      <x:c r="A32" s="12"/>
      <x:c r="B32" s="12"/>
      <x:c r="C32" s="12"/>
      <x:c r="D32" s="12"/>
    </x:row>
    <x:row r="33">
      <x:c r="A33" s="12"/>
      <x:c r="B33" s="12"/>
      <x:c r="C33" s="12"/>
      <x:c r="D33" s="12"/>
    </x:row>
    <x:row r="34">
      <x:c r="A34" s="12"/>
      <x:c r="B34" s="12"/>
      <x:c r="C34" s="12"/>
      <x:c r="D34" s="12"/>
    </x:row>
    <x:row r="35">
      <x:c r="A35" s="12"/>
      <x:c r="B35" s="12"/>
      <x:c r="C35" s="12"/>
      <x:c r="D35" s="12"/>
    </x:row>
    <x:row r="36">
      <x:c r="A36" s="12"/>
      <x:c r="B36" s="12"/>
      <x:c r="C36" s="12"/>
      <x:c r="D36" s="12"/>
    </x:row>
    <x:row r="37">
      <x:c r="A37" s="12"/>
      <x:c r="B37" s="12"/>
      <x:c r="C37" s="12"/>
      <x:c r="D37" s="12"/>
    </x:row>
    <x:row r="38">
      <x:c r="A38" s="12"/>
      <x:c r="B38" s="12"/>
      <x:c r="C38" s="12"/>
      <x:c r="D38" s="12"/>
    </x:row>
    <x:row r="39">
      <x:c r="A39" s="12"/>
      <x:c r="B39" s="12"/>
      <x:c r="C39" s="12"/>
      <x:c r="D39" s="12"/>
    </x:row>
    <x:row r="40">
      <x:c r="A40" s="12"/>
      <x:c r="B40" s="12"/>
      <x:c r="C40" s="12"/>
      <x:c r="D40" s="12"/>
    </x:row>
    <x:row r="41">
      <x:c r="A41" s="12"/>
      <x:c r="B41" s="12"/>
      <x:c r="C41" s="12"/>
      <x:c r="D41" s="12"/>
    </x:row>
    <x:row r="42">
      <x:c r="A42" s="12"/>
      <x:c r="B42" s="12"/>
      <x:c r="C42" s="12"/>
      <x:c r="D42" s="12"/>
    </x:row>
    <x:row r="43">
      <x:c r="A43" s="12"/>
      <x:c r="B43" s="12"/>
      <x:c r="C43" s="12"/>
      <x:c r="D43" s="12"/>
    </x:row>
    <x:row r="44">
      <x:c r="A44" s="12"/>
      <x:c r="B44" s="12"/>
      <x:c r="C44" s="12"/>
      <x:c r="D44" s="12"/>
    </x:row>
    <x:row r="45">
      <x:c r="A45" s="12"/>
      <x:c r="B45" s="12"/>
      <x:c r="C45" s="12"/>
      <x:c r="D45" s="12"/>
    </x:row>
    <x:row r="46">
      <x:c r="A46" s="12"/>
      <x:c r="B46" s="12"/>
      <x:c r="C46" s="12"/>
      <x:c r="D46" s="12"/>
    </x:row>
    <x:row r="47">
      <x:c r="A47" s="12"/>
      <x:c r="B47" s="12"/>
      <x:c r="C47" s="12"/>
      <x:c r="D47" s="12"/>
    </x:row>
    <x:row r="48">
      <x:c r="A48" s="12"/>
      <x:c r="B48" s="12"/>
      <x:c r="C48" s="12"/>
      <x:c r="D48" s="12"/>
    </x:row>
    <x:row r="49">
      <x:c r="A49" s="12"/>
      <x:c r="B49" s="12"/>
      <x:c r="C49" s="12"/>
      <x:c r="D49" s="12"/>
    </x:row>
    <x:row r="50">
      <x:c r="A50" s="12"/>
      <x:c r="B50" s="12"/>
      <x:c r="C50" s="12"/>
      <x:c r="D50" s="12"/>
    </x:row>
    <x:row r="51">
      <x:c r="A51" s="12"/>
      <x:c r="B51" s="12"/>
      <x:c r="C51" s="12"/>
      <x:c r="D51" s="12"/>
    </x:row>
    <x:row r="52">
      <x:c r="A52" s="12"/>
      <x:c r="B52" s="12"/>
      <x:c r="C52" s="12"/>
      <x:c r="D52" s="12"/>
    </x:row>
    <x:row r="53">
      <x:c r="A53" s="12"/>
      <x:c r="B53" s="12"/>
      <x:c r="C53" s="12"/>
      <x:c r="D53" s="12"/>
    </x:row>
    <x:row r="54">
      <x:c r="A54" s="12"/>
      <x:c r="B54" s="12"/>
      <x:c r="C54" s="12"/>
      <x:c r="D54" s="12"/>
    </x:row>
    <x:row r="55">
      <x:c r="A55" s="12"/>
      <x:c r="B55" s="12"/>
      <x:c r="C55" s="12"/>
      <x:c r="D55" s="12"/>
    </x:row>
    <x:row r="56">
      <x:c r="A56" s="12"/>
      <x:c r="B56" s="12"/>
      <x:c r="C56" s="12"/>
      <x:c r="D56" s="12"/>
    </x:row>
    <x:row r="57">
      <x:c r="A57" s="12"/>
      <x:c r="B57" s="12"/>
      <x:c r="C57" s="12"/>
      <x:c r="D57" s="12"/>
    </x:row>
    <x:row r="58">
      <x:c r="A58" s="12"/>
      <x:c r="B58" s="12"/>
      <x:c r="C58" s="12"/>
      <x:c r="D58" s="12"/>
    </x:row>
    <x:row r="59">
      <x:c r="A59" s="12"/>
      <x:c r="B59" s="12"/>
      <x:c r="C59" s="12"/>
      <x:c r="D59" s="12"/>
    </x:row>
    <x:row r="60">
      <x:c r="A60" s="12"/>
      <x:c r="B60" s="12"/>
      <x:c r="C60" s="12"/>
      <x:c r="D60" s="12"/>
    </x:row>
  </x:sheetData>
  <x:mergeCells>
    <x:mergeCell ref="A1:D1"/>
    <x:mergeCell ref="A2:D2"/>
  </x:mergeCells>
  <x:dataValidations count="1">
    <x:dataValidation type="list" sqref="C6:C17">
      <x:formula1>"確認済み,要確認,別管理,対象外"</x:formula1>
    </x:dataValidation>
  </x:dataValidations>
  <x:pageMargins left="0.7" right="0.7" top="0.75" bottom="0.75" header="0.3" footer="0.3"/>
  <x:tableParts count="1">
    <x:tablePart xmlns:r="http://schemas.openxmlformats.org/officeDocument/2006/relationships" r:id="R146916dab5c94ebe"/>
  </x:tableParts>
</x:worksheet>
</file>

<file path=xl/worksheets/sheet15.xml><?xml version="1.0" encoding="utf-8"?>
<x:worksheet xmlns:x="http://schemas.openxmlformats.org/spreadsheetml/2006/main">
  <x:sheetFormatPr defaultRowHeight="15"/>
  <x:cols>
    <x:col min="1" max="1" width="15" hidden="0" customWidth="1"/>
    <x:col min="2" max="2" width="22" hidden="0" customWidth="1"/>
    <x:col min="3" max="3" width="40" hidden="0" customWidth="1"/>
    <x:col min="4" max="4" width="40" hidden="0" customWidth="1"/>
    <x:col min="5" max="5" width="40" hidden="0" customWidth="1"/>
    <x:col min="6" max="6" width="15" hidden="0" customWidth="1"/>
    <x:col min="7" max="7" width="38" hidden="0" customWidth="1"/>
    <x:col min="8" max="8" width="40" hidden="0" customWidth="1"/>
  </x:cols>
  <x:sheetData>
    <x:row r="1" ht="35" customHeight="1">
      <x:c r="A1" s="10" t="str">
        <x:v>出典・適用範囲・合成データの区別</x:v>
      </x:c>
      <x:c r="B1" s="10"/>
      <x:c r="C1" s="10"/>
      <x:c r="D1" s="10"/>
      <x:c r="E1" s="10"/>
      <x:c r="F1" s="10"/>
      <x:c r="G1" s="10"/>
      <x:c r="H1" s="10"/>
    </x:row>
    <x:row r="2" ht="36" customHeight="1">
      <x:c r="A2" s="11" t="str">
        <x:v>確認日：2026/09/15。一次資料は製品機能の照合先であり、架空契約の根拠や運用効果の証明ではありません。</x:v>
      </x:c>
      <x:c r="B2" s="11"/>
      <x:c r="C2" s="11"/>
      <x:c r="D2" s="11"/>
      <x:c r="E2" s="11"/>
      <x:c r="F2" s="11"/>
      <x:c r="G2" s="11"/>
      <x:c r="H2" s="11"/>
    </x:row>
    <x:row r="3">
      <x:c r="A3" s="12"/>
      <x:c r="B3" s="12"/>
      <x:c r="C3" s="12"/>
      <x:c r="D3" s="12"/>
      <x:c r="E3" s="12"/>
      <x:c r="F3" s="12"/>
      <x:c r="G3" s="12"/>
      <x:c r="H3" s="12"/>
    </x:row>
    <x:row r="4">
      <x:c r="A4" s="12"/>
      <x:c r="B4" s="12"/>
      <x:c r="C4" s="12"/>
      <x:c r="D4" s="12"/>
      <x:c r="E4" s="12"/>
      <x:c r="F4" s="12"/>
      <x:c r="G4" s="12"/>
      <x:c r="H4" s="12"/>
    </x:row>
    <x:row r="5" ht="42" customHeight="1">
      <x:c r="A5" s="43" t="str">
        <x:v>ID</x:v>
      </x:c>
      <x:c r="B5" s="43" t="str">
        <x:v>発行元</x:v>
      </x:c>
      <x:c r="C5" s="43" t="str">
        <x:v>資料名</x:v>
      </x:c>
      <x:c r="D5" s="43" t="str">
        <x:v>URL</x:v>
      </x:c>
      <x:c r="E5" s="43" t="str">
        <x:v>発行日・版</x:v>
      </x:c>
      <x:c r="F5" s="43" t="str">
        <x:v>確認日</x:v>
      </x:c>
      <x:c r="G5" s="43" t="str">
        <x:v>該当箇所</x:v>
      </x:c>
      <x:c r="H5" s="43" t="str">
        <x:v>適用範囲・限界</x:v>
      </x:c>
    </x:row>
    <x:row r="6" ht="105" customHeight="1">
      <x:c r="A6" s="40" t="str">
        <x:v>WF-S14</x:v>
      </x:c>
      <x:c r="B6" s="40" t="str">
        <x:v>サイボウズ</x:v>
      </x:c>
      <x:c r="C6" s="40" t="str">
        <x:v>リマインダーの条件通知：日時を条件にしたリマインド通知を設定する</x:v>
      </x:c>
      <x:c r="D6" s="40" t="str">
        <x:v>https://jp.kintone.help/k/ja/notifications/app/reminder</x:v>
      </x:c>
      <x:c r="E6" s="40" t="str">
        <x:v>発行日・更新日表示なし／記事番号040564（公開ヘルプ。番号は製品バージョンではない）</x:v>
      </x:c>
      <x:c r="F6" s="40" t="str">
        <x:v>2026-09-15</x:v>
      </x:c>
      <x:c r="G6" s="40" t="str">
        <x:v>冒頭、手順4〜7、通知のタイミング、通知の条件、注意事項</x:v>
      </x:c>
      <x:c r="H6" s="40" t="str">
        <x:v>日時フィールドを基準に、前後の日数・時刻・条件・宛先を設定できること。期限の解釈、提案運用全体、導入効果の証明ではない。製品試用・通知実測は未実施。</x:v>
      </x:c>
    </x:row>
    <x:row r="7" ht="105" customHeight="1">
      <x:c r="A7" s="40" t="str">
        <x:v>LP030</x:v>
      </x:c>
      <x:c r="B7" s="40" t="str">
        <x:v>NeoLogic株式会社</x:v>
      </x:c>
      <x:c r="C7" s="40" t="str">
        <x:v>契約書・更新期限の管理システム開発</x:v>
      </x:c>
      <x:c r="D7" s="40" t="str">
        <x:v>https://neologic.co.jp/solutions/contract-renewal-management</x:v>
      </x:c>
      <x:c r="E7" s="40" t="str">
        <x:v>発行日・更新日表示なし／2026-09-15取得の公開ページ</x:v>
      </x:c>
      <x:c r="F7" s="40" t="str">
        <x:v>2026-09-15</x:v>
      </x:c>
      <x:c r="G7" s="40" t="str">
        <x:v>冒頭、主な依頼内容、選べる進め方</x:v>
      </x:c>
      <x:c r="H7" s="40" t="str">
        <x:v>契約台帳・更新／連絡期限・対応記録の相談先の確認。料金や成果は本稿に転載しない。</x:v>
      </x:c>
    </x:row>
    <x:row r="8" ht="105" customHeight="1">
      <x:c r="A8" s="40" t="str">
        <x:v>LP025</x:v>
      </x:c>
      <x:c r="B8" s="40" t="str">
        <x:v>NeoLogic株式会社</x:v>
      </x:c>
      <x:c r="C8" s="40" t="str">
        <x:v>電子契約と業務システムの連携開発</x:v>
      </x:c>
      <x:c r="D8" s="40" t="str">
        <x:v>https://neologic.co.jp/solutions/electronic-contract-integration</x:v>
      </x:c>
      <x:c r="E8" s="40" t="str">
        <x:v>発行日・更新日表示なし／2026-09-15取得の公開ページ</x:v>
      </x:c>
      <x:c r="F8" s="40" t="str">
        <x:v>2026-09-15</x:v>
      </x:c>
      <x:c r="G8" s="40" t="str">
        <x:v>冒頭、選べる進め方、主な依頼内容</x:v>
      </x:c>
      <x:c r="H8" s="40" t="str">
        <x:v>締結状態の照合・案件台帳への反映という相談先の確認。製品間の接続可否・対象プランは案件ごとの確認事項。</x:v>
      </x:c>
    </x:row>
    <x:row r="9" ht="105" customHeight="1">
      <x:c r="A9" s="40" t="str">
        <x:v>LP035</x:v>
      </x:c>
      <x:c r="B9" s="40" t="str">
        <x:v>NeoLogic株式会社</x:v>
      </x:c>
      <x:c r="C9" s="40" t="str">
        <x:v>保険代理店の顧客・契約更新・対応記録</x:v>
      </x:c>
      <x:c r="D9" s="40" t="str">
        <x:v>https://neologic.co.jp/solutions/insurance-agency-management</x:v>
      </x:c>
      <x:c r="E9" s="40" t="str">
        <x:v>発行日・更新日表示なし／2026-09-15取得の公開ページ</x:v>
      </x:c>
      <x:c r="F9" s="40" t="str">
        <x:v>2026-09-15</x:v>
      </x:c>
      <x:c r="G9" s="40" t="str">
        <x:v>ページ冒頭、選べる進め方、依頼範囲</x:v>
      </x:c>
      <x:c r="H9" s="40" t="str">
        <x:v>保険代理店向けの案内先。保守・賃貸・仕入の本稿とは読者が異なるため本文の誘導には採用しない。</x:v>
      </x:c>
    </x:row>
    <x:row r="10" ht="105" customHeight="1">
      <x:c r="A10" s="40" t="str">
        <x:v>編集設計</x:v>
      </x:c>
      <x:c r="B10" s="40" t="str">
        <x:v>本稿</x:v>
      </x:c>
      <x:c r="C10" s="40" t="str">
        <x:v>C01〜C10・日数・担当・判定式</x:v>
      </x:c>
      <x:c r="D10" s="40" t="str">
        <x:v>外部出典なし（説明用の架空例）</x:v>
      </x:c>
      <x:c r="E10" s="40" t="str">
        <x:v>合成データ</x:v>
      </x:c>
      <x:c r="F10" s="40" t="str">
        <x:v>2026-09-15</x:v>
      </x:c>
      <x:c r="G10" s="40" t="str">
        <x:v>本文5節・素材データJSON</x:v>
      </x:c>
      <x:c r="H10" s="40" t="str">
        <x:v>期限は明示した架空日付。法的解釈、試用、顧客実績、削減効果の測定はしていない。</x:v>
      </x:c>
    </x:row>
    <x:row r="11">
      <x:c r="A11" s="12"/>
      <x:c r="B11" s="12"/>
      <x:c r="C11" s="12"/>
      <x:c r="D11" s="12"/>
      <x:c r="E11" s="12"/>
      <x:c r="F11" s="12"/>
      <x:c r="G11" s="12"/>
      <x:c r="H11" s="12"/>
    </x:row>
    <x:row r="12">
      <x:c r="A12" s="12"/>
      <x:c r="B12" s="12"/>
      <x:c r="C12" s="12"/>
      <x:c r="D12" s="12"/>
      <x:c r="E12" s="12"/>
      <x:c r="F12" s="12"/>
      <x:c r="G12" s="12"/>
      <x:c r="H12" s="12"/>
    </x:row>
    <x:row r="13">
      <x:c r="A13" s="12"/>
      <x:c r="B13" s="12"/>
      <x:c r="C13" s="12"/>
      <x:c r="D13" s="12"/>
      <x:c r="E13" s="12"/>
      <x:c r="F13" s="12"/>
      <x:c r="G13" s="12"/>
      <x:c r="H13" s="12"/>
    </x:row>
    <x:row r="14">
      <x:c r="A14" s="12"/>
      <x:c r="B14" s="12"/>
      <x:c r="C14" s="12"/>
      <x:c r="D14" s="12"/>
      <x:c r="E14" s="12"/>
      <x:c r="F14" s="12"/>
      <x:c r="G14" s="12"/>
      <x:c r="H14" s="12"/>
    </x:row>
    <x:row r="15">
      <x:c r="A15" s="12"/>
      <x:c r="B15" s="12"/>
      <x:c r="C15" s="12"/>
      <x:c r="D15" s="12"/>
      <x:c r="E15" s="12"/>
      <x:c r="F15" s="12"/>
      <x:c r="G15" s="12"/>
      <x:c r="H15" s="12"/>
    </x:row>
    <x:row r="16">
      <x:c r="A16" s="12"/>
      <x:c r="B16" s="12"/>
      <x:c r="C16" s="12"/>
      <x:c r="D16" s="12"/>
      <x:c r="E16" s="12"/>
      <x:c r="F16" s="12"/>
      <x:c r="G16" s="12"/>
      <x:c r="H16" s="12"/>
    </x:row>
    <x:row r="17">
      <x:c r="A17" s="12"/>
      <x:c r="B17" s="12"/>
      <x:c r="C17" s="12"/>
      <x:c r="D17" s="12"/>
      <x:c r="E17" s="12"/>
      <x:c r="F17" s="12"/>
      <x:c r="G17" s="12"/>
      <x:c r="H17" s="12"/>
    </x:row>
    <x:row r="18">
      <x:c r="A18" s="12"/>
      <x:c r="B18" s="12"/>
      <x:c r="C18" s="12"/>
      <x:c r="D18" s="12"/>
      <x:c r="E18" s="12"/>
      <x:c r="F18" s="12"/>
      <x:c r="G18" s="12"/>
      <x:c r="H18" s="12"/>
    </x:row>
    <x:row r="19">
      <x:c r="A19" s="12"/>
      <x:c r="B19" s="12"/>
      <x:c r="C19" s="12"/>
      <x:c r="D19" s="12"/>
      <x:c r="E19" s="12"/>
      <x:c r="F19" s="12"/>
      <x:c r="G19" s="12"/>
      <x:c r="H19" s="12"/>
    </x:row>
    <x:row r="20">
      <x:c r="A20" s="12"/>
      <x:c r="B20" s="12"/>
      <x:c r="C20" s="12"/>
      <x:c r="D20" s="12"/>
      <x:c r="E20" s="12"/>
      <x:c r="F20" s="12"/>
      <x:c r="G20" s="12"/>
      <x:c r="H20" s="12"/>
    </x:row>
    <x:row r="21">
      <x:c r="A21" s="12"/>
      <x:c r="B21" s="12"/>
      <x:c r="C21" s="12"/>
      <x:c r="D21" s="12"/>
      <x:c r="E21" s="12"/>
      <x:c r="F21" s="12"/>
      <x:c r="G21" s="12"/>
      <x:c r="H21" s="12"/>
    </x:row>
    <x:row r="22">
      <x:c r="A22" s="12"/>
      <x:c r="B22" s="12"/>
      <x:c r="C22" s="12"/>
      <x:c r="D22" s="12"/>
      <x:c r="E22" s="12"/>
      <x:c r="F22" s="12"/>
      <x:c r="G22" s="12"/>
      <x:c r="H22" s="12"/>
    </x:row>
    <x:row r="23">
      <x:c r="A23" s="12"/>
      <x:c r="B23" s="12"/>
      <x:c r="C23" s="12"/>
      <x:c r="D23" s="12"/>
      <x:c r="E23" s="12"/>
      <x:c r="F23" s="12"/>
      <x:c r="G23" s="12"/>
      <x:c r="H23" s="12"/>
    </x:row>
    <x:row r="24">
      <x:c r="A24" s="12"/>
      <x:c r="B24" s="12"/>
      <x:c r="C24" s="12"/>
      <x:c r="D24" s="12"/>
      <x:c r="E24" s="12"/>
      <x:c r="F24" s="12"/>
      <x:c r="G24" s="12"/>
      <x:c r="H24" s="12"/>
    </x:row>
    <x:row r="25">
      <x:c r="A25" s="12"/>
      <x:c r="B25" s="12"/>
      <x:c r="C25" s="12"/>
      <x:c r="D25" s="12"/>
      <x:c r="E25" s="12"/>
      <x:c r="F25" s="12"/>
      <x:c r="G25" s="12"/>
      <x:c r="H25" s="12"/>
    </x:row>
    <x:row r="26">
      <x:c r="A26" s="12"/>
      <x:c r="B26" s="12"/>
      <x:c r="C26" s="12"/>
      <x:c r="D26" s="12"/>
      <x:c r="E26" s="12"/>
      <x:c r="F26" s="12"/>
      <x:c r="G26" s="12"/>
      <x:c r="H26" s="12"/>
    </x:row>
    <x:row r="27">
      <x:c r="A27" s="12"/>
      <x:c r="B27" s="12"/>
      <x:c r="C27" s="12"/>
      <x:c r="D27" s="12"/>
      <x:c r="E27" s="12"/>
      <x:c r="F27" s="12"/>
      <x:c r="G27" s="12"/>
      <x:c r="H27" s="12"/>
    </x:row>
    <x:row r="28">
      <x:c r="A28" s="12"/>
      <x:c r="B28" s="12"/>
      <x:c r="C28" s="12"/>
      <x:c r="D28" s="12"/>
      <x:c r="E28" s="12"/>
      <x:c r="F28" s="12"/>
      <x:c r="G28" s="12"/>
      <x:c r="H28" s="12"/>
    </x:row>
    <x:row r="29">
      <x:c r="A29" s="12"/>
      <x:c r="B29" s="12"/>
      <x:c r="C29" s="12"/>
      <x:c r="D29" s="12"/>
      <x:c r="E29" s="12"/>
      <x:c r="F29" s="12"/>
      <x:c r="G29" s="12"/>
      <x:c r="H29" s="12"/>
    </x:row>
    <x:row r="30">
      <x:c r="A30" s="12"/>
      <x:c r="B30" s="12"/>
      <x:c r="C30" s="12"/>
      <x:c r="D30" s="12"/>
      <x:c r="E30" s="12"/>
      <x:c r="F30" s="12"/>
      <x:c r="G30" s="12"/>
      <x:c r="H30" s="12"/>
    </x:row>
    <x:row r="31">
      <x:c r="A31" s="12"/>
      <x:c r="B31" s="12"/>
      <x:c r="C31" s="12"/>
      <x:c r="D31" s="12"/>
      <x:c r="E31" s="12"/>
      <x:c r="F31" s="12"/>
      <x:c r="G31" s="12"/>
      <x:c r="H31" s="12"/>
    </x:row>
    <x:row r="32">
      <x:c r="A32" s="12"/>
      <x:c r="B32" s="12"/>
      <x:c r="C32" s="12"/>
      <x:c r="D32" s="12"/>
      <x:c r="E32" s="12"/>
      <x:c r="F32" s="12"/>
      <x:c r="G32" s="12"/>
      <x:c r="H32" s="12"/>
    </x:row>
    <x:row r="33">
      <x:c r="A33" s="12"/>
      <x:c r="B33" s="12"/>
      <x:c r="C33" s="12"/>
      <x:c r="D33" s="12"/>
      <x:c r="E33" s="12"/>
      <x:c r="F33" s="12"/>
      <x:c r="G33" s="12"/>
      <x:c r="H33" s="12"/>
    </x:row>
    <x:row r="34">
      <x:c r="A34" s="12"/>
      <x:c r="B34" s="12"/>
      <x:c r="C34" s="12"/>
      <x:c r="D34" s="12"/>
      <x:c r="E34" s="12"/>
      <x:c r="F34" s="12"/>
      <x:c r="G34" s="12"/>
      <x:c r="H34" s="12"/>
    </x:row>
    <x:row r="35">
      <x:c r="A35" s="12"/>
      <x:c r="B35" s="12"/>
      <x:c r="C35" s="12"/>
      <x:c r="D35" s="12"/>
      <x:c r="E35" s="12"/>
      <x:c r="F35" s="12"/>
      <x:c r="G35" s="12"/>
      <x:c r="H35" s="12"/>
    </x:row>
    <x:row r="36">
      <x:c r="A36" s="12"/>
      <x:c r="B36" s="12"/>
      <x:c r="C36" s="12"/>
      <x:c r="D36" s="12"/>
      <x:c r="E36" s="12"/>
      <x:c r="F36" s="12"/>
      <x:c r="G36" s="12"/>
      <x:c r="H36" s="12"/>
    </x:row>
    <x:row r="37">
      <x:c r="A37" s="12"/>
      <x:c r="B37" s="12"/>
      <x:c r="C37" s="12"/>
      <x:c r="D37" s="12"/>
      <x:c r="E37" s="12"/>
      <x:c r="F37" s="12"/>
      <x:c r="G37" s="12"/>
      <x:c r="H37" s="12"/>
    </x:row>
    <x:row r="38">
      <x:c r="A38" s="12"/>
      <x:c r="B38" s="12"/>
      <x:c r="C38" s="12"/>
      <x:c r="D38" s="12"/>
      <x:c r="E38" s="12"/>
      <x:c r="F38" s="12"/>
      <x:c r="G38" s="12"/>
      <x:c r="H38" s="12"/>
    </x:row>
    <x:row r="39">
      <x:c r="A39" s="12"/>
      <x:c r="B39" s="12"/>
      <x:c r="C39" s="12"/>
      <x:c r="D39" s="12"/>
      <x:c r="E39" s="12"/>
      <x:c r="F39" s="12"/>
      <x:c r="G39" s="12"/>
      <x:c r="H39" s="12"/>
    </x:row>
    <x:row r="40">
      <x:c r="A40" s="12"/>
      <x:c r="B40" s="12"/>
      <x:c r="C40" s="12"/>
      <x:c r="D40" s="12"/>
      <x:c r="E40" s="12"/>
      <x:c r="F40" s="12"/>
      <x:c r="G40" s="12"/>
      <x:c r="H40" s="12"/>
    </x:row>
    <x:row r="41">
      <x:c r="A41" s="12"/>
      <x:c r="B41" s="12"/>
      <x:c r="C41" s="12"/>
      <x:c r="D41" s="12"/>
      <x:c r="E41" s="12"/>
      <x:c r="F41" s="12"/>
      <x:c r="G41" s="12"/>
      <x:c r="H41" s="12"/>
    </x:row>
    <x:row r="42">
      <x:c r="A42" s="12"/>
      <x:c r="B42" s="12"/>
      <x:c r="C42" s="12"/>
      <x:c r="D42" s="12"/>
      <x:c r="E42" s="12"/>
      <x:c r="F42" s="12"/>
      <x:c r="G42" s="12"/>
      <x:c r="H42" s="12"/>
    </x:row>
    <x:row r="43">
      <x:c r="A43" s="12"/>
      <x:c r="B43" s="12"/>
      <x:c r="C43" s="12"/>
      <x:c r="D43" s="12"/>
      <x:c r="E43" s="12"/>
      <x:c r="F43" s="12"/>
      <x:c r="G43" s="12"/>
      <x:c r="H43" s="12"/>
    </x:row>
    <x:row r="44">
      <x:c r="A44" s="12"/>
      <x:c r="B44" s="12"/>
      <x:c r="C44" s="12"/>
      <x:c r="D44" s="12"/>
      <x:c r="E44" s="12"/>
      <x:c r="F44" s="12"/>
      <x:c r="G44" s="12"/>
      <x:c r="H44" s="12"/>
    </x:row>
    <x:row r="45">
      <x:c r="A45" s="12"/>
      <x:c r="B45" s="12"/>
      <x:c r="C45" s="12"/>
      <x:c r="D45" s="12"/>
      <x:c r="E45" s="12"/>
      <x:c r="F45" s="12"/>
      <x:c r="G45" s="12"/>
      <x:c r="H45" s="12"/>
    </x:row>
    <x:row r="46">
      <x:c r="A46" s="12"/>
      <x:c r="B46" s="12"/>
      <x:c r="C46" s="12"/>
      <x:c r="D46" s="12"/>
      <x:c r="E46" s="12"/>
      <x:c r="F46" s="12"/>
      <x:c r="G46" s="12"/>
      <x:c r="H46" s="12"/>
    </x:row>
    <x:row r="47">
      <x:c r="A47" s="12"/>
      <x:c r="B47" s="12"/>
      <x:c r="C47" s="12"/>
      <x:c r="D47" s="12"/>
      <x:c r="E47" s="12"/>
      <x:c r="F47" s="12"/>
      <x:c r="G47" s="12"/>
      <x:c r="H47" s="12"/>
    </x:row>
    <x:row r="48">
      <x:c r="A48" s="12"/>
      <x:c r="B48" s="12"/>
      <x:c r="C48" s="12"/>
      <x:c r="D48" s="12"/>
      <x:c r="E48" s="12"/>
      <x:c r="F48" s="12"/>
      <x:c r="G48" s="12"/>
      <x:c r="H48" s="12"/>
    </x:row>
    <x:row r="49">
      <x:c r="A49" s="12"/>
      <x:c r="B49" s="12"/>
      <x:c r="C49" s="12"/>
      <x:c r="D49" s="12"/>
      <x:c r="E49" s="12"/>
      <x:c r="F49" s="12"/>
      <x:c r="G49" s="12"/>
      <x:c r="H49" s="12"/>
    </x:row>
    <x:row r="50">
      <x:c r="A50" s="12"/>
      <x:c r="B50" s="12"/>
      <x:c r="C50" s="12"/>
      <x:c r="D50" s="12"/>
      <x:c r="E50" s="12"/>
      <x:c r="F50" s="12"/>
      <x:c r="G50" s="12"/>
      <x:c r="H50" s="12"/>
    </x:row>
    <x:row r="51">
      <x:c r="A51" s="12"/>
      <x:c r="B51" s="12"/>
      <x:c r="C51" s="12"/>
      <x:c r="D51" s="12"/>
      <x:c r="E51" s="12"/>
      <x:c r="F51" s="12"/>
      <x:c r="G51" s="12"/>
      <x:c r="H51" s="12"/>
    </x:row>
    <x:row r="52">
      <x:c r="A52" s="12"/>
      <x:c r="B52" s="12"/>
      <x:c r="C52" s="12"/>
      <x:c r="D52" s="12"/>
      <x:c r="E52" s="12"/>
      <x:c r="F52" s="12"/>
      <x:c r="G52" s="12"/>
      <x:c r="H52" s="12"/>
    </x:row>
    <x:row r="53">
      <x:c r="A53" s="12"/>
      <x:c r="B53" s="12"/>
      <x:c r="C53" s="12"/>
      <x:c r="D53" s="12"/>
      <x:c r="E53" s="12"/>
      <x:c r="F53" s="12"/>
      <x:c r="G53" s="12"/>
      <x:c r="H53" s="12"/>
    </x:row>
    <x:row r="54">
      <x:c r="A54" s="12"/>
      <x:c r="B54" s="12"/>
      <x:c r="C54" s="12"/>
      <x:c r="D54" s="12"/>
      <x:c r="E54" s="12"/>
      <x:c r="F54" s="12"/>
      <x:c r="G54" s="12"/>
      <x:c r="H54" s="12"/>
    </x:row>
    <x:row r="55">
      <x:c r="A55" s="12"/>
      <x:c r="B55" s="12"/>
      <x:c r="C55" s="12"/>
      <x:c r="D55" s="12"/>
      <x:c r="E55" s="12"/>
      <x:c r="F55" s="12"/>
      <x:c r="G55" s="12"/>
      <x:c r="H55" s="12"/>
    </x:row>
    <x:row r="56">
      <x:c r="A56" s="12"/>
      <x:c r="B56" s="12"/>
      <x:c r="C56" s="12"/>
      <x:c r="D56" s="12"/>
      <x:c r="E56" s="12"/>
      <x:c r="F56" s="12"/>
      <x:c r="G56" s="12"/>
      <x:c r="H56" s="12"/>
    </x:row>
    <x:row r="57">
      <x:c r="A57" s="12"/>
      <x:c r="B57" s="12"/>
      <x:c r="C57" s="12"/>
      <x:c r="D57" s="12"/>
      <x:c r="E57" s="12"/>
      <x:c r="F57" s="12"/>
      <x:c r="G57" s="12"/>
      <x:c r="H57" s="12"/>
    </x:row>
    <x:row r="58">
      <x:c r="A58" s="12"/>
      <x:c r="B58" s="12"/>
      <x:c r="C58" s="12"/>
      <x:c r="D58" s="12"/>
      <x:c r="E58" s="12"/>
      <x:c r="F58" s="12"/>
      <x:c r="G58" s="12"/>
      <x:c r="H58" s="12"/>
    </x:row>
    <x:row r="59">
      <x:c r="A59" s="12"/>
      <x:c r="B59" s="12"/>
      <x:c r="C59" s="12"/>
      <x:c r="D59" s="12"/>
      <x:c r="E59" s="12"/>
      <x:c r="F59" s="12"/>
      <x:c r="G59" s="12"/>
      <x:c r="H59" s="12"/>
    </x:row>
    <x:row r="60">
      <x:c r="A60" s="12"/>
      <x:c r="B60" s="12"/>
      <x:c r="C60" s="12"/>
      <x:c r="D60" s="12"/>
      <x:c r="E60" s="12"/>
      <x:c r="F60" s="12"/>
      <x:c r="G60" s="12"/>
      <x:c r="H60" s="12"/>
    </x:row>
  </x:sheetData>
  <x:mergeCells>
    <x:mergeCell ref="A1:H1"/>
    <x:mergeCell ref="A2:H2"/>
  </x:mergeCells>
  <x:pageMargins left="0.7" right="0.7" top="0.75" bottom="0.75" header="0.3" footer="0.3"/>
  <x:tableParts count="1">
    <x:tablePart xmlns:r="http://schemas.openxmlformats.org/officeDocument/2006/relationships" r:id="R26f57d8fa70447e2"/>
  </x:tableParts>
</x:worksheet>
</file>