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ables/table1.xml" ContentType="application/vnd.openxmlformats-officedocument.spreadsheetml.table+xml"/>
  <Override PartName="/xl/worksheets/sheet5.xml" ContentType="application/vnd.openxmlformats-officedocument.spreadsheetml.worksheet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tables/table3.xml" ContentType="application/vnd.openxmlformats-officedocument.spreadsheetml.table+xml"/>
  <Override PartName="/xl/worksheets/sheet7.xml" ContentType="application/vnd.openxmlformats-officedocument.spreadsheetml.worksheet+xml"/>
  <Override PartName="/xl/tables/table4.xml" ContentType="application/vnd.openxmlformats-officedocument.spreadsheetml.table+xml"/>
  <Override PartName="/xl/worksheets/sheet8.xml" ContentType="application/vnd.openxmlformats-officedocument.spreadsheetml.worksheet+xml"/>
  <Override PartName="/xl/tables/table5.xml" ContentType="application/vnd.openxmlformats-officedocument.spreadsheetml.table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ables/table6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2765af5ac46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はじめに" sheetId="1" r:id="R5cdef81098114c59"/>
    <x:sheet xmlns:r="http://schemas.openxmlformats.org/officeDocument/2006/relationships" name="比較条件_記入例" sheetId="2" r:id="Rd89766cd34944e3c"/>
    <x:sheet xmlns:r="http://schemas.openxmlformats.org/officeDocument/2006/relationships" name="比較条件_空欄" sheetId="3" r:id="Rf9d92af3b9b34b26"/>
    <x:sheet xmlns:r="http://schemas.openxmlformats.org/officeDocument/2006/relationships" name="採点表_記入例" sheetId="4" r:id="R0ac59b6bd35144b4"/>
    <x:sheet xmlns:r="http://schemas.openxmlformats.org/officeDocument/2006/relationships" name="採点表_空欄" sheetId="5" r:id="Ref57ad64e11e46da"/>
    <x:sheet xmlns:r="http://schemas.openxmlformats.org/officeDocument/2006/relationships" name="時間表_記入例" sheetId="6" r:id="R7ab7474ffb194085"/>
    <x:sheet xmlns:r="http://schemas.openxmlformats.org/officeDocument/2006/relationships" name="時間表_空欄" sheetId="7" r:id="Rb6a717b685874cb1"/>
    <x:sheet xmlns:r="http://schemas.openxmlformats.org/officeDocument/2006/relationships" name="架空誤読_説明" sheetId="8" r:id="Rb2ea0cebc0c44b95"/>
    <x:sheet xmlns:r="http://schemas.openxmlformats.org/officeDocument/2006/relationships" name="重要項目基準" sheetId="9" r:id="R677bc8f5bd2143e1"/>
    <x:sheet xmlns:r="http://schemas.openxmlformats.org/officeDocument/2006/relationships" name="集計_記入例" sheetId="10" r:id="R0de9a25e1eeb480b"/>
    <x:sheet xmlns:r="http://schemas.openxmlformats.org/officeDocument/2006/relationships" name="チェック_記入例" sheetId="11" r:id="R67122912d1ba453c"/>
    <x:sheet xmlns:r="http://schemas.openxmlformats.org/officeDocument/2006/relationships" name="チェック_空欄" sheetId="12" r:id="R09b619ef5f3e458f"/>
    <x:sheet xmlns:r="http://schemas.openxmlformats.org/officeDocument/2006/relationships" name="出典" sheetId="13" r:id="Rc97fec961d934e2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9">
    <x:numFmt numFmtId="200" formatCode="yyyy-mm-dd"/>
    <x:numFmt numFmtId="201" formatCode="0.############"/>
    <x:numFmt numFmtId="202" formatCode="0.0"/>
    <x:numFmt numFmtId="203" formatCode="yyyy-mm-dd hh:mm"/>
    <x:numFmt numFmtId="204" formatCode="yyyy-mm-dd hh:mm:ss"/>
    <x:numFmt numFmtId="205" formatCode="0.0%"/>
    <x:numFmt numFmtId="206" formatCode="0"/>
    <x:numFmt numFmtId="207" formatCode="@"/>
    <x:numFmt numFmtId="208" formatCode="0.000"/>
  </x:numFmts>
  <x:fonts count="7">
    <x:font>
      <x:sz val="11"/>
      <x:name val="Carlito"/>
    </x:font>
    <x:font>
      <x:sz val="10"/>
      <x:name val="Noto Sans CJK JP"/>
    </x:font>
    <x:font>
      <x:b/>
      <x:sz val="17"/>
      <x:color rgb="FFFFFFFF"/>
      <x:name val="Noto Sans CJK JP"/>
    </x:font>
    <x:font>
      <x:sz val="10"/>
      <x:color rgb="FF61747D"/>
      <x:name val="Noto Sans CJK JP"/>
    </x:font>
    <x:font>
      <x:b/>
      <x:sz val="10"/>
      <x:color rgb="FFFFFFFF"/>
      <x:name val="Noto Sans CJK JP"/>
    </x:font>
    <x:font>
      <x:sz val="10"/>
      <x:color rgb="FF245B98"/>
      <x:name val="Noto Sans CJK JP"/>
    </x:font>
    <x:font>
      <x:b/>
      <x:sz val="10"/>
      <x:name val="Noto Sans CJK JP"/>
    </x:font>
  </x:fonts>
  <x:fills count="7">
    <x:fill>
      <x:patternFill patternType="none"/>
    </x:fill>
    <x:fill>
      <x:patternFill patternType="gray125"/>
    </x:fill>
    <x:fill>
      <x:patternFill patternType="solid">
        <x:fgColor rgb="FF183442"/>
      </x:patternFill>
    </x:fill>
    <x:fill>
      <x:patternFill patternType="solid">
        <x:fgColor rgb="FFEEF5F5"/>
      </x:patternFill>
    </x:fill>
    <x:fill>
      <x:patternFill patternType="solid">
        <x:fgColor rgb="FF126A70"/>
      </x:patternFill>
    </x:fill>
    <x:fill>
      <x:patternFill patternType="solid">
        <x:fgColor rgb="FFF4F7F8"/>
      </x:patternFill>
    </x:fill>
    <x:fill>
      <x:patternFill patternType="solid">
        <x:fgColor rgb="FFE3EFF0"/>
      </x:patternFill>
    </x:fill>
  </x:fills>
  <x:borders count="2">
    <x:border/>
    <x:border/>
  </x:borders>
  <x:cellStyleXfs count="1">
    <x:xf numFmtId="0" fontId="0" fillId="0" borderId="0"/>
  </x:cellStyleXfs>
  <x:cellXfs count="98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3" fillId="3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4" fillId="4" borderId="1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0" fontId="5" fillId="5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5" fillId="5" borderId="1" xfId="0" applyNumberFormat="1" applyFont="1" applyFill="1" applyBorder="1" applyAlignment="1">
      <x:alignment vertical="center" wrapText="1"/>
    </x:xf>
    <x:xf numFmtId="0" fontId="5" fillId="0" borderId="1" xfId="0" applyNumberFormat="1" applyFont="1" applyFill="1" applyBorder="1" applyAlignment="1">
      <x:alignment vertical="center" wrapText="1"/>
    </x:xf>
    <x:xf numFmtId="200" fontId="5" fillId="5" borderId="0" xfId="0" applyNumberFormat="1" applyFont="1" applyFill="1" applyBorder="1" applyAlignment="1">
      <x:alignment vertical="center" wrapText="1"/>
    </x:xf>
    <x:xf numFmtId="200" fontId="5" fillId="5" borderId="1" xfId="0" applyNumberFormat="1" applyFont="1" applyFill="1" applyBorder="1" applyAlignment="1">
      <x:alignment vertical="center" wrapText="1"/>
    </x:xf>
    <x:xf numFmtId="201" fontId="1" fillId="5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201" fontId="1" fillId="5" borderId="1" xfId="0" applyNumberFormat="1" applyFont="1" applyFill="1" applyBorder="1" applyAlignment="1">
      <x:alignment vertical="center" wrapText="1"/>
    </x:xf>
    <x:xf numFmtId="201" fontId="1" fillId="0" borderId="1" xfId="0" applyNumberFormat="1" applyFont="1" applyFill="1" applyBorder="1" applyAlignment="1">
      <x:alignment vertical="center" wrapText="1"/>
    </x:xf>
    <x:xf numFmtId="202" fontId="1" fillId="5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 wrapText="1"/>
    </x:xf>
    <x:xf numFmtId="202" fontId="1" fillId="5" borderId="1" xfId="0" applyNumberFormat="1" applyFont="1" applyFill="1" applyBorder="1" applyAlignment="1">
      <x:alignment vertical="center" wrapText="1"/>
    </x:xf>
    <x:xf numFmtId="202" fontId="1" fillId="0" borderId="1" xfId="0" applyNumberFormat="1" applyFont="1" applyFill="1" applyBorder="1" applyAlignment="1">
      <x:alignment vertical="center" wrapText="1"/>
    </x:xf>
    <x:xf numFmtId="200" fontId="1" fillId="5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1" fillId="5" borderId="1" xfId="0" applyNumberFormat="1" applyFont="1" applyFill="1" applyBorder="1" applyAlignment="1">
      <x:alignment vertical="center" wrapText="1"/>
    </x:xf>
    <x:xf numFmtId="200" fontId="1" fillId="0" borderId="1" xfId="0" applyNumberFormat="1" applyFont="1" applyFill="1" applyBorder="1" applyAlignment="1">
      <x:alignment vertical="center" wrapText="1"/>
    </x:xf>
    <x:xf numFmtId="203" fontId="1" fillId="5" borderId="0" xfId="0" applyNumberFormat="1" applyFont="1" applyFill="1" applyBorder="1" applyAlignment="1">
      <x:alignment vertical="center" wrapText="1"/>
    </x:xf>
    <x:xf numFmtId="203" fontId="1" fillId="0" borderId="0" xfId="0" applyNumberFormat="1" applyFont="1" applyFill="1" applyBorder="1" applyAlignment="1">
      <x:alignment vertical="center" wrapText="1"/>
    </x:xf>
    <x:xf numFmtId="203" fontId="1" fillId="5" borderId="1" xfId="0" applyNumberFormat="1" applyFont="1" applyFill="1" applyBorder="1" applyAlignment="1">
      <x:alignment vertical="center" wrapText="1"/>
    </x:xf>
    <x:xf numFmtId="203" fontId="1" fillId="0" borderId="1" xfId="0" applyNumberFormat="1" applyFont="1" applyFill="1" applyBorder="1" applyAlignment="1">
      <x:alignment vertical="center" wrapText="1"/>
    </x:xf>
    <x:xf numFmtId="201" fontId="5" fillId="5" borderId="0" xfId="0" applyNumberFormat="1" applyFont="1" applyFill="1" applyBorder="1" applyAlignment="1">
      <x:alignment vertical="center" wrapText="1"/>
    </x:xf>
    <x:xf numFmtId="202" fontId="5" fillId="5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2" fontId="5" fillId="0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1" fontId="5" fillId="5" borderId="1" xfId="0" applyNumberFormat="1" applyFont="1" applyFill="1" applyBorder="1" applyAlignment="1">
      <x:alignment vertical="center" wrapText="1"/>
    </x:xf>
    <x:xf numFmtId="202" fontId="5" fillId="5" borderId="1" xfId="0" applyNumberFormat="1" applyFont="1" applyFill="1" applyBorder="1" applyAlignment="1">
      <x:alignment vertical="center" wrapText="1"/>
    </x:xf>
    <x:xf numFmtId="201" fontId="5" fillId="0" borderId="1" xfId="0" applyNumberFormat="1" applyFont="1" applyFill="1" applyBorder="1" applyAlignment="1">
      <x:alignment vertical="center" wrapText="1"/>
    </x:xf>
    <x:xf numFmtId="202" fontId="5" fillId="0" borderId="1" xfId="0" applyNumberFormat="1" applyFont="1" applyFill="1" applyBorder="1" applyAlignment="1">
      <x:alignment vertical="center" wrapText="1"/>
    </x:xf>
    <x:xf numFmtId="200" fontId="5" fillId="0" borderId="1" xfId="0" applyNumberFormat="1" applyFont="1" applyFill="1" applyBorder="1" applyAlignment="1">
      <x:alignment vertical="center" wrapText="1"/>
    </x:xf>
    <x:xf numFmtId="203" fontId="5" fillId="5" borderId="0" xfId="0" applyNumberFormat="1" applyFont="1" applyFill="1" applyBorder="1" applyAlignment="1">
      <x:alignment vertical="center" wrapText="1"/>
    </x:xf>
    <x:xf numFmtId="203" fontId="5" fillId="0" borderId="0" xfId="0" applyNumberFormat="1" applyFont="1" applyFill="1" applyBorder="1" applyAlignment="1">
      <x:alignment vertical="center" wrapText="1"/>
    </x:xf>
    <x:xf numFmtId="203" fontId="5" fillId="5" borderId="1" xfId="0" applyNumberFormat="1" applyFont="1" applyFill="1" applyBorder="1" applyAlignment="1">
      <x:alignment vertical="center" wrapText="1"/>
    </x:xf>
    <x:xf numFmtId="203" fontId="5" fillId="0" borderId="1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 wrapText="1"/>
    </x:xf>
    <x:xf numFmtId="0" fontId="1" fillId="6" borderId="1" xfId="0" applyNumberFormat="1" applyFont="1" applyFill="1" applyBorder="1" applyAlignment="1">
      <x:alignment vertical="center" wrapText="1"/>
    </x:xf>
    <x:xf numFmtId="204" fontId="1" fillId="5" borderId="0" xfId="0" applyNumberFormat="1" applyFont="1" applyFill="1" applyBorder="1" applyAlignment="1">
      <x:alignment vertical="center" wrapText="1"/>
    </x:xf>
    <x:xf numFmtId="204" fontId="1" fillId="0" borderId="0" xfId="0" applyNumberFormat="1" applyFont="1" applyFill="1" applyBorder="1" applyAlignment="1">
      <x:alignment vertical="center" wrapText="1"/>
    </x:xf>
    <x:xf numFmtId="204" fontId="1" fillId="5" borderId="1" xfId="0" applyNumberFormat="1" applyFont="1" applyFill="1" applyBorder="1" applyAlignment="1">
      <x:alignment vertical="center" wrapText="1"/>
    </x:xf>
    <x:xf numFmtId="204" fontId="1" fillId="0" borderId="1" xfId="0" applyNumberFormat="1" applyFont="1" applyFill="1" applyBorder="1" applyAlignment="1">
      <x:alignment vertical="center" wrapText="1"/>
    </x:xf>
    <x:xf numFmtId="204" fontId="5" fillId="5" borderId="0" xfId="0" applyNumberFormat="1" applyFont="1" applyFill="1" applyBorder="1" applyAlignment="1">
      <x:alignment vertical="center" wrapText="1"/>
    </x:xf>
    <x:xf numFmtId="204" fontId="5" fillId="0" borderId="0" xfId="0" applyNumberFormat="1" applyFont="1" applyFill="1" applyBorder="1" applyAlignment="1">
      <x:alignment vertical="center" wrapText="1"/>
    </x:xf>
    <x:xf numFmtId="204" fontId="5" fillId="5" borderId="1" xfId="0" applyNumberFormat="1" applyFont="1" applyFill="1" applyBorder="1" applyAlignment="1">
      <x:alignment vertical="center" wrapText="1"/>
    </x:xf>
    <x:xf numFmtId="204" fontId="5" fillId="0" borderId="1" xfId="0" applyNumberFormat="1" applyFont="1" applyFill="1" applyBorder="1" applyAlignment="1">
      <x:alignment vertical="center" wrapText="1"/>
    </x:xf>
    <x:xf numFmtId="202" fontId="1" fillId="6" borderId="0" xfId="0" applyNumberFormat="1" applyFont="1" applyFill="1" applyBorder="1" applyAlignment="1">
      <x:alignment vertical="center" wrapText="1"/>
    </x:xf>
    <x:xf numFmtId="202" fontId="1" fillId="6" borderId="1" xfId="0" applyNumberFormat="1" applyFont="1" applyFill="1" applyBorder="1" applyAlignment="1">
      <x:alignment vertical="center" wrapText="1"/>
    </x:xf>
    <x:xf numFmtId="205" fontId="1" fillId="0" borderId="0" xfId="0" applyNumberFormat="1" applyFont="1" applyFill="1" applyBorder="1" applyAlignment="1">
      <x:alignment vertical="center" wrapText="1"/>
    </x:xf>
    <x:xf numFmtId="205" fontId="1" fillId="5" borderId="0" xfId="0" applyNumberFormat="1" applyFont="1" applyFill="1" applyBorder="1" applyAlignment="1">
      <x:alignment vertical="center" wrapText="1"/>
    </x:xf>
    <x:xf numFmtId="205" fontId="1" fillId="0" borderId="1" xfId="0" applyNumberFormat="1" applyFont="1" applyFill="1" applyBorder="1" applyAlignment="1">
      <x:alignment vertical="center" wrapText="1"/>
    </x:xf>
    <x:xf numFmtId="205" fontId="1" fillId="5" borderId="1" xfId="0" applyNumberFormat="1" applyFont="1" applyFill="1" applyBorder="1" applyAlignment="1">
      <x:alignment vertical="center" wrapText="1"/>
    </x:xf>
    <x:xf numFmtId="205" fontId="1" fillId="6" borderId="0" xfId="0" applyNumberFormat="1" applyFont="1" applyFill="1" applyBorder="1" applyAlignment="1">
      <x:alignment vertical="center" wrapText="1"/>
    </x:xf>
    <x:xf numFmtId="205" fontId="1" fillId="6" borderId="1" xfId="0" applyNumberFormat="1" applyFont="1" applyFill="1" applyBorder="1" applyAlignment="1">
      <x:alignment vertical="center" wrapText="1"/>
    </x:xf>
    <x:xf numFmtId="0" fontId="6" fillId="6" borderId="0" xfId="0" applyNumberFormat="1" applyFont="1" applyFill="1" applyBorder="1" applyAlignment="1">
      <x:alignment vertical="center" wrapText="1"/>
    </x:xf>
    <x:xf numFmtId="205" fontId="6" fillId="6" borderId="0" xfId="0" applyNumberFormat="1" applyFont="1" applyFill="1" applyBorder="1" applyAlignment="1">
      <x:alignment vertical="center" wrapText="1"/>
    </x:xf>
    <x:xf numFmtId="202" fontId="6" fillId="6" borderId="0" xfId="0" applyNumberFormat="1" applyFont="1" applyFill="1" applyBorder="1" applyAlignment="1">
      <x:alignment vertical="center" wrapText="1"/>
    </x:xf>
    <x:xf numFmtId="0" fontId="6" fillId="6" borderId="1" xfId="0" applyNumberFormat="1" applyFont="1" applyFill="1" applyBorder="1" applyAlignment="1">
      <x:alignment vertical="center" wrapText="1"/>
    </x:xf>
    <x:xf numFmtId="205" fontId="6" fillId="6" borderId="1" xfId="0" applyNumberFormat="1" applyFont="1" applyFill="1" applyBorder="1" applyAlignment="1">
      <x:alignment vertical="center" wrapText="1"/>
    </x:xf>
    <x:xf numFmtId="202" fontId="6" fillId="6" borderId="1" xfId="0" applyNumberFormat="1" applyFont="1" applyFill="1" applyBorder="1" applyAlignment="1">
      <x:alignment vertical="center" wrapText="1"/>
    </x:xf>
    <x:xf numFmtId="206" fontId="1" fillId="5" borderId="0" xfId="0" applyNumberFormat="1" applyFont="1" applyFill="1" applyBorder="1" applyAlignment="1">
      <x:alignment vertical="center" wrapText="1"/>
    </x:xf>
    <x:xf numFmtId="206" fontId="1" fillId="0" borderId="0" xfId="0" applyNumberFormat="1" applyFont="1" applyFill="1" applyBorder="1" applyAlignment="1">
      <x:alignment vertical="center" wrapText="1"/>
    </x:xf>
    <x:xf numFmtId="206" fontId="1" fillId="5" borderId="1" xfId="0" applyNumberFormat="1" applyFont="1" applyFill="1" applyBorder="1" applyAlignment="1">
      <x:alignment vertical="center" wrapText="1"/>
    </x:xf>
    <x:xf numFmtId="206" fontId="1" fillId="0" borderId="1" xfId="0" applyNumberFormat="1" applyFont="1" applyFill="1" applyBorder="1" applyAlignment="1">
      <x:alignment vertical="center" wrapText="1"/>
    </x:xf>
    <x:xf numFmtId="206" fontId="5" fillId="5" borderId="0" xfId="0" applyNumberFormat="1" applyFont="1" applyFill="1" applyBorder="1" applyAlignment="1">
      <x:alignment vertical="center" wrapText="1"/>
    </x:xf>
    <x:xf numFmtId="206" fontId="5" fillId="0" borderId="0" xfId="0" applyNumberFormat="1" applyFont="1" applyFill="1" applyBorder="1" applyAlignment="1">
      <x:alignment vertical="center" wrapText="1"/>
    </x:xf>
    <x:xf numFmtId="206" fontId="5" fillId="5" borderId="1" xfId="0" applyNumberFormat="1" applyFont="1" applyFill="1" applyBorder="1" applyAlignment="1">
      <x:alignment vertical="center" wrapText="1"/>
    </x:xf>
    <x:xf numFmtId="206" fontId="5" fillId="0" borderId="1" xfId="0" applyNumberFormat="1" applyFont="1" applyFill="1" applyBorder="1" applyAlignment="1">
      <x:alignment vertical="center" wrapText="1"/>
    </x:xf>
    <x:xf numFmtId="207" fontId="5" fillId="5" borderId="0" xfId="0" applyNumberFormat="1" applyFont="1" applyFill="1" applyBorder="1" applyAlignment="1">
      <x:alignment vertical="center" wrapText="1"/>
    </x:xf>
    <x:xf numFmtId="207" fontId="5" fillId="0" borderId="0" xfId="0" applyNumberFormat="1" applyFont="1" applyFill="1" applyBorder="1" applyAlignment="1">
      <x:alignment vertical="center" wrapText="1"/>
    </x:xf>
    <x:xf numFmtId="207" fontId="5" fillId="5" borderId="1" xfId="0" applyNumberFormat="1" applyFont="1" applyFill="1" applyBorder="1" applyAlignment="1">
      <x:alignment vertical="center" wrapText="1"/>
    </x:xf>
    <x:xf numFmtId="207" fontId="5" fillId="0" borderId="1" xfId="0" applyNumberFormat="1" applyFont="1" applyFill="1" applyBorder="1" applyAlignment="1">
      <x:alignment vertical="center" wrapText="1"/>
    </x:xf>
    <x:xf numFmtId="208" fontId="5" fillId="5" borderId="0" xfId="0" applyNumberFormat="1" applyFont="1" applyFill="1" applyBorder="1" applyAlignment="1">
      <x:alignment vertical="center" wrapText="1"/>
    </x:xf>
    <x:xf numFmtId="208" fontId="5" fillId="0" borderId="0" xfId="0" applyNumberFormat="1" applyFont="1" applyFill="1" applyBorder="1" applyAlignment="1">
      <x:alignment vertical="center" wrapText="1"/>
    </x:xf>
    <x:xf numFmtId="208" fontId="5" fillId="5" borderId="1" xfId="0" applyNumberFormat="1" applyFont="1" applyFill="1" applyBorder="1" applyAlignment="1">
      <x:alignment vertical="center" wrapText="1"/>
    </x:xf>
    <x:xf numFmtId="208" fontId="5" fillId="0" borderId="1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6">
    <x:dxf>
      <x:font>
        <x:color rgb="FF8F3C26"/>
      </x:font>
      <x:fill>
        <x:patternFill>
          <x:bgColor rgb="FFFDE9E4"/>
        </x:patternFill>
      </x:fill>
    </x:dxf>
    <x:dxf>
      <x:fill>
        <x:patternFill>
          <x:bgColor rgb="FFFFF2CE"/>
        </x:patternFill>
      </x:fill>
    </x:dxf>
    <x:dxf>
      <x:font>
        <x:color rgb="FF8F3C26"/>
      </x:font>
      <x:fill>
        <x:patternFill>
          <x:bgColor rgb="FFFDE9E4"/>
        </x:patternFill>
      </x:fill>
    </x:dxf>
    <x:dxf>
      <x:fill>
        <x:patternFill>
          <x:bgColor rgb="FFFFF2CE"/>
        </x:patternFill>
      </x:fill>
    </x:dxf>
    <x:dxf>
      <x:fill>
        <x:patternFill>
          <x:bgColor rgb="FFFDE9E4"/>
        </x:patternFill>
      </x:fill>
    </x:dxf>
    <x:dxf>
      <x:fill>
        <x:patternFill>
          <x:bgColor rgb="FFFDE9E4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a97b8583b74c44" /><Relationship Type="http://schemas.openxmlformats.org/officeDocument/2006/relationships/theme" Target="/xl/theme/theme1.xml" Id="R284094192c034793" /><Relationship Type="http://schemas.openxmlformats.org/officeDocument/2006/relationships/sharedStrings" Target="/xl/sharedStrings.xml" Id="R1be6cf37a61d491f" /><Relationship Type="http://schemas.openxmlformats.org/officeDocument/2006/relationships/worksheet" Target="/xl/worksheets/sheet1.xml" Id="R5cdef81098114c59" /><Relationship Type="http://schemas.openxmlformats.org/officeDocument/2006/relationships/worksheet" Target="/xl/worksheets/sheet2.xml" Id="Rd89766cd34944e3c" /><Relationship Type="http://schemas.openxmlformats.org/officeDocument/2006/relationships/worksheet" Target="/xl/worksheets/sheet3.xml" Id="Rf9d92af3b9b34b26" /><Relationship Type="http://schemas.openxmlformats.org/officeDocument/2006/relationships/worksheet" Target="/xl/worksheets/sheet4.xml" Id="R0ac59b6bd35144b4" /><Relationship Type="http://schemas.openxmlformats.org/officeDocument/2006/relationships/worksheet" Target="/xl/worksheets/sheet5.xml" Id="Ref57ad64e11e46da" /><Relationship Type="http://schemas.openxmlformats.org/officeDocument/2006/relationships/worksheet" Target="/xl/worksheets/sheet6.xml" Id="R7ab7474ffb194085" /><Relationship Type="http://schemas.openxmlformats.org/officeDocument/2006/relationships/worksheet" Target="/xl/worksheets/sheet7.xml" Id="Rb6a717b685874cb1" /><Relationship Type="http://schemas.openxmlformats.org/officeDocument/2006/relationships/worksheet" Target="/xl/worksheets/sheet8.xml" Id="Rb2ea0cebc0c44b95" /><Relationship Type="http://schemas.openxmlformats.org/officeDocument/2006/relationships/worksheet" Target="/xl/worksheets/sheet9.xml" Id="R677bc8f5bd2143e1" /><Relationship Type="http://schemas.openxmlformats.org/officeDocument/2006/relationships/worksheet" Target="/xl/worksheets/sheet10.xml" Id="R0de9a25e1eeb480b" /><Relationship Type="http://schemas.openxmlformats.org/officeDocument/2006/relationships/worksheet" Target="/xl/worksheets/sheet11.xml" Id="R67122912d1ba453c" /><Relationship Type="http://schemas.openxmlformats.org/officeDocument/2006/relationships/worksheet" Target="/xl/worksheets/sheet12.xml" Id="R09b619ef5f3e458f" /><Relationship Type="http://schemas.openxmlformats.org/officeDocument/2006/relationships/worksheet" Target="/xl/worksheets/sheet13.xml" Id="Rc97fec961d934e22" /></Relationships>
</file>

<file path=xl/tables/table1.xml><?xml version="1.0" encoding="utf-8"?>
<x:table xmlns:x="http://schemas.openxmlformats.org/spreadsheetml/2006/main" id="1" name="OcrTable4" displayName="OcrTable4" ref="A5:Z15" headerRowCount="1" totalsRowCount="0" totalsRowShown="0">
  <x:tableColumns count="26">
    <x:tableColumn id="1" name="評価ID"/>
    <x:tableColumn id="2" name="帳票ID"/>
    <x:tableColumn id="3" name="入力条件"/>
    <x:tableColumn id="4" name="ページ"/>
    <x:tableColumn id="5" name="明細行"/>
    <x:tableColumn id="6" name="項目名"/>
    <x:tableColumn id="7" name="正解"/>
    <x:tableColumn id="8" name="単位"/>
    <x:tableColumn id="9" name="抽出値（原文）"/>
    <x:tableColumn id="10" name="比較用値（数値）"/>
    <x:tableColumn id="11" name="信頼度"/>
    <x:tableColumn id="12" name="信頼度取得状況"/>
    <x:tableColumn id="13" name="誤り種類"/>
    <x:tableColumn id="14" name="確認時間（秒）"/>
    <x:tableColumn id="15" name="訂正時間（秒）"/>
    <x:tableColumn id="16" name="登録時間（秒）"/>
    <x:tableColumn id="17" name="測定実施日"/>
    <x:tableColumn id="18" name="読取状態"/>
    <x:tableColumn id="19" name="項目判定（計算）"/>
    <x:tableColumn id="20" name="業務上の確認"/>
    <x:tableColumn id="21" name="確認後の確定値"/>
    <x:tableColumn id="22" name="確認者"/>
    <x:tableColumn id="23" name="確認日時"/>
    <x:tableColumn id="24" name="原本参照"/>
    <x:tableColumn id="25" name="重要項目別の判定基準"/>
    <x:tableColumn id="26" name="誤登録の影響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OcrTable5" displayName="OcrTable5" ref="A5:Z15" headerRowCount="1" totalsRowCount="0" totalsRowShown="0">
  <x:tableColumns count="26">
    <x:tableColumn id="1" name="評価ID"/>
    <x:tableColumn id="2" name="帳票ID"/>
    <x:tableColumn id="3" name="入力条件"/>
    <x:tableColumn id="4" name="ページ"/>
    <x:tableColumn id="5" name="明細行"/>
    <x:tableColumn id="6" name="項目名"/>
    <x:tableColumn id="7" name="正解"/>
    <x:tableColumn id="8" name="単位"/>
    <x:tableColumn id="9" name="抽出値（原文）"/>
    <x:tableColumn id="10" name="比較用値（数値）"/>
    <x:tableColumn id="11" name="信頼度"/>
    <x:tableColumn id="12" name="信頼度取得状況"/>
    <x:tableColumn id="13" name="誤り種類"/>
    <x:tableColumn id="14" name="確認時間（秒）"/>
    <x:tableColumn id="15" name="訂正時間（秒）"/>
    <x:tableColumn id="16" name="登録時間（秒）"/>
    <x:tableColumn id="17" name="測定実施日"/>
    <x:tableColumn id="18" name="読取状態"/>
    <x:tableColumn id="19" name="項目判定（計算）"/>
    <x:tableColumn id="20" name="業務上の確認"/>
    <x:tableColumn id="21" name="確認後の確定値"/>
    <x:tableColumn id="22" name="確認者"/>
    <x:tableColumn id="23" name="確認日時"/>
    <x:tableColumn id="24" name="原本参照"/>
    <x:tableColumn id="25" name="重要項目別の判定基準"/>
    <x:tableColumn id="26" name="誤登録の影響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OcrTable6" displayName="OcrTable6" ref="A5:T9" headerRowCount="1" totalsRowCount="0" totalsRowShown="0">
  <x:tableColumns count="20">
    <x:tableColumn id="1" name="評価ID"/>
    <x:tableColumn id="2" name="帳票ID"/>
    <x:tableColumn id="3" name="測定実施日"/>
    <x:tableColumn id="4" name="実施状態"/>
    <x:tableColumn id="5" name="読取時間（秒）"/>
    <x:tableColumn id="6" name="確認時間（秒）"/>
    <x:tableColumn id="7" name="訂正時間（秒）"/>
    <x:tableColumn id="8" name="登録時間（秒）"/>
    <x:tableColumn id="9" name="工程時間合計（秒）"/>
    <x:tableColumn id="10" name="登録中の人実作業（秒）"/>
    <x:tableColumn id="11" name="人の作業合計（秒）"/>
    <x:tableColumn id="12" name="登録後の修正（秒）"/>
    <x:tableColumn id="13" name="再処理回数（回）"/>
    <x:tableColumn id="14" name="開始日時"/>
    <x:tableColumn id="15" name="終了日時"/>
    <x:tableColumn id="16" name="経過時間（秒）"/>
    <x:tableColumn id="17" name="登録状態"/>
    <x:tableColumn id="18" name="登録先記録ID"/>
    <x:tableColumn id="19" name="影響・保留理由"/>
    <x:tableColumn id="20" name="補足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OcrTable7" displayName="OcrTable7" ref="A5:T15" headerRowCount="1" totalsRowCount="0" totalsRowShown="0">
  <x:tableColumns count="20">
    <x:tableColumn id="1" name="評価ID"/>
    <x:tableColumn id="2" name="帳票ID"/>
    <x:tableColumn id="3" name="測定実施日"/>
    <x:tableColumn id="4" name="実施状態"/>
    <x:tableColumn id="5" name="読取時間（秒）"/>
    <x:tableColumn id="6" name="確認時間（秒）"/>
    <x:tableColumn id="7" name="訂正時間（秒）"/>
    <x:tableColumn id="8" name="登録時間（秒）"/>
    <x:tableColumn id="9" name="工程時間合計（秒）"/>
    <x:tableColumn id="10" name="登録中の人実作業（秒）"/>
    <x:tableColumn id="11" name="人の作業合計（秒）"/>
    <x:tableColumn id="12" name="登録後の修正（秒）"/>
    <x:tableColumn id="13" name="再処理回数（回）"/>
    <x:tableColumn id="14" name="開始日時"/>
    <x:tableColumn id="15" name="終了日時"/>
    <x:tableColumn id="16" name="経過時間（秒）"/>
    <x:tableColumn id="17" name="登録状態"/>
    <x:tableColumn id="18" name="登録先記録ID"/>
    <x:tableColumn id="19" name="影響・保留理由"/>
    <x:tableColumn id="20" name="補足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OcrTable8" displayName="OcrTable8" ref="A5:J10" headerRowCount="1" totalsRowCount="0" totalsRowShown="0">
  <x:tableColumns count="10">
    <x:tableColumn id="1" name="説明ID"/>
    <x:tableColumn id="2" name="帳票ID"/>
    <x:tableColumn id="3" name="対象項目"/>
    <x:tableColumn id="4" name="正解"/>
    <x:tableColumn id="5" name="架空の抽出値"/>
    <x:tableColumn id="6" name="架空の信頼度"/>
    <x:tableColumn id="7" name="説明する誤り"/>
    <x:tableColumn id="8" name="期待する判定"/>
    <x:tableColumn id="9" name="期待する扱い（設計）"/>
    <x:tableColumn id="10" name="説明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OcrTable13" displayName="OcrTable13" ref="A5:I10" headerRowCount="1" totalsRowCount="0" totalsRowShown="0">
  <x:tableColumns count="9">
    <x:tableColumn id="1" name="出典ID"/>
    <x:tableColumn id="2" name="発行元"/>
    <x:tableColumn id="3" name="資料名"/>
    <x:tableColumn id="4" name="発行／更新日"/>
    <x:tableColumn id="5" name="版・API"/>
    <x:tableColumn id="6" name="確認日"/>
    <x:tableColumn id="7" name="参照箇所"/>
    <x:tableColumn id="8" name="URL"/>
    <x:tableColumn id="9" name="適用範囲・限界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1.xml" Id="R6d14391c03aa40cf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2.xml" Id="Rbe9f56bc4b4a40bf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3.xml" Id="Rd1e51e53c18b4bc3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4.xml" Id="R70bddada49794df7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5.xml" Id="R8ef208e37bd44bdb" /></Relationships>
</file>

<file path=xl/worksheets/_rels/sheet13.xml.rels>&#65279;<?xml version="1.0" encoding="utf-8"?><Relationships xmlns="http://schemas.openxmlformats.org/package/2006/relationships"><Relationship Type="http://schemas.openxmlformats.org/officeDocument/2006/relationships/table" Target="/xl/tables/table6.xml" Id="R8fa7a16656f94877" /></Relationships>
</file>

<file path=xl/worksheets/sheet1.xml><?xml version="1.0" encoding="utf-8"?>
<worksheet xmlns="http://schemas.openxmlformats.org/spreadsheetml/2006/main">
  <sheetFormatPr defaultRowHeight="15"/>
  <cols>
    <col min="1" max="1" width="23" hidden="0" customWidth="1"/>
    <col min="2" max="2" width="100" hidden="0" customWidth="1"/>
  </cols>
  <sheetData>
    <row r="1" ht="38" customHeight="1">
      <c r="A1" s="9" t="str">
        <v>AI-OCRを確認・登録まで評価する</v>
      </c>
      <c r="B1" s="9"/>
    </row>
    <row r="2" ht="24" customHeight="1">
      <c r="A2" s="13" t="str">
        <v>説明用の架空例／OCR・同期・時間測定は未実施。最初にこのシートをお読みください。</v>
      </c>
      <c r="B2" s="13"/>
    </row>
    <row r="3" ht="24" customHeight="1">
      <c r="A3" s="13"/>
      <c r="B3" s="13"/>
    </row>
    <row r="4" ht="34" customHeight="1">
      <c r="A4" s="4"/>
      <c r="B4" s="4"/>
    </row>
    <row r="5" ht="44" customHeight="1">
      <c r="A5" s="17" t="str">
        <v>項目</v>
      </c>
      <c r="B5" s="17" t="str">
        <v>説明</v>
      </c>
    </row>
    <row r="6" ht="50" customHeight="1">
      <c r="A6" s="20" t="str">
        <v>用途</v>
      </c>
      <c r="B6" s="20" t="str">
        <v>実験前の評価設計と記入例。製品の精度・確認時間・同期結果を測定した資料ではありません。</v>
      </c>
    </row>
    <row r="7" ht="50" customHeight="1">
      <c r="A7" s="4" t="str">
        <v>素材の区分</v>
      </c>
      <c r="B7" s="4" t="str">
        <v>説明用の架空例。合成原本4枚・5明細・数量と金額の10項目。画像の劣化・筆跡も人工的な表現です。</v>
      </c>
    </row>
    <row r="8" ht="50" customHeight="1">
      <c r="A8" s="20" t="str">
        <v>入力するセル</v>
      </c>
      <c r="B8" s="20" t="str">
        <v>白・淡灰のセルに入力します。計算列は上書きせず、元データを複製して使ってください。青文字は主な入力欄です。</v>
      </c>
    </row>
    <row r="9" ht="50" customHeight="1">
      <c r="A9" s="4" t="str">
        <v>未実施</v>
      </c>
      <c r="B9" s="4" t="str">
        <v>抽出値・信頼度・日付・時間・確定値は空欄。空欄を0点・0秒にしません。信頼度の数値に0を代入して未提供を表さないでください。</v>
      </c>
    </row>
    <row r="10" ht="50" customHeight="1">
      <c r="A10" s="20" t="str">
        <v>使う順番</v>
      </c>
      <c r="B10" s="20" t="str">
        <v>比較条件→重要項目基準→同じ原本で測定→採点表→時間表→集計。別の製品・版を比べるときはブックごと複製し、評価IDを変更します。</v>
      </c>
    </row>
    <row r="11" ht="50" customHeight="1">
      <c r="A11" s="4" t="str">
        <v>記入例と空欄版</v>
      </c>
      <c r="B11" s="4" t="str">
        <v>列構成は一致。記入例には正解・基準・原本参照のみを記入済み。空欄版は自社帳票用です。集計は記入例シートのみを参照します。</v>
      </c>
    </row>
    <row r="12" ht="50" customHeight="1">
      <c r="A12" s="20" t="str">
        <v>架空誤読の説明</v>
      </c>
      <c r="B12" s="20" t="str">
        <v>「架空誤読_説明」は採点方法の教材で、実測表とは独立しています。信頼度0.99も架空設定です。実測集計から参照していません。</v>
      </c>
    </row>
    <row r="13" ht="50" customHeight="1">
      <c r="A13" s="4" t="str">
        <v>原本ファイル</v>
      </c>
      <c r="B13" s="4" t="str">
        <v>assets/原本_S01.png ～ S04.png を読取り入力に使用。SVGは編集元であり、OCRの比較には使いません。</v>
      </c>
    </row>
    <row r="14" ht="50" customHeight="1">
      <c r="A14" s="20" t="str">
        <v>正解の意味</v>
      </c>
      <c r="B14" s="20" t="str">
        <v>取り消し済みの数量12は採用せず、追記18を採点の正解とします。S04の原本金額は12,000円のまま。18,000円へ自動補完しません。</v>
      </c>
    </row>
    <row r="15" ht="50" customHeight="1">
      <c r="A15" s="4" t="str">
        <v>重要項目</v>
      </c>
      <c r="B15" s="4" t="str">
        <v>本例は全10項目が重要項目。表記の正規化と業務内容の補正を区別します。単位変更・再計算は正規化に含めません。</v>
      </c>
    </row>
    <row r="16" ht="50" customHeight="1">
      <c r="A16" s="20" t="str">
        <v>比較用値</v>
      </c>
      <c r="B16" s="20" t="str">
        <v>抽出値の原文は保持し、半角数値・桁区切りなしの比較用値をJ列に入力します。数字の見間違いを正解へ直す欄ではありません。</v>
      </c>
    </row>
    <row r="17" ht="50" customHeight="1">
      <c r="A17" s="4" t="str">
        <v>項目判定の計算</v>
      </c>
      <c r="B17" s="4" t="str">
        <v>測定実施日（Excel日付）・読取状態「実施済」が必要。欠落は不一致。比較用値が未入力なら採点待ち。一致は業務上の登録承認ではありません。</v>
      </c>
    </row>
    <row r="18" ht="50" customHeight="1">
      <c r="A18" s="20" t="str">
        <v>項目別の時間</v>
      </c>
      <c r="B18" s="20" t="str">
        <v>採点表N:P列は個別に測れた場合だけの内訳。帳票単位の時間表と重ねて足しません。実測集計は時間表のみを参照します。</v>
      </c>
    </row>
    <row r="19" ht="50" customHeight="1">
      <c r="A19" s="4" t="str">
        <v>人の作業時間</v>
      </c>
      <c r="B19" s="4" t="str">
        <v>時間表の登録時間には待ち時間を含みます。人作業合計は確認＋訂正＋登録中の人実作業。登録中の人実作業が登録時間を超える入力は合計しません。</v>
      </c>
    </row>
    <row r="20" ht="50" customHeight="1">
      <c r="A20" s="20" t="str">
        <v>工程合計の条件</v>
      </c>
      <c r="B20" s="20" t="str">
        <v>用意済み画像から登録結果確認まで、各工程を直列・非重複で計測する場合に限ります。並列・保留待ちの経過時間は開始／終了日時で別に記録します。</v>
      </c>
    </row>
    <row r="21" ht="50" customHeight="1">
      <c r="A21" s="4" t="str">
        <v>集計の条件</v>
      </c>
      <c r="B21" s="4" t="str">
        <v>一致率は予定件数の採点完了時だけ表示。時間の合計・平均も予定4帳票の各時間がそろってから表示。未完了の帳票を除いた良好な数値は出しません。</v>
      </c>
    </row>
    <row r="22" ht="50" customHeight="1">
      <c r="A22" s="20" t="str">
        <v>更新・追加</v>
      </c>
      <c r="B22" s="20" t="str">
        <v>行を増減した場合は、予定サンプル数、数式範囲、集計の参照先を合わせて修正してください。空欄版の集計は自動作成していません。</v>
      </c>
    </row>
    <row r="23" ht="50" customHeight="1">
      <c r="A23" s="4" t="str">
        <v>出典</v>
      </c>
      <c r="B23" s="4" t="str">
        <v>Microsoftの信頼度・人の確認の概念を参照。運用・採点・時間の定義は本稿の設計案。出典シートにURL・版・確認日を記載。</v>
      </c>
    </row>
    <row r="24" ht="50" customHeight="1">
      <c r="A24" s="20" t="str">
        <v>確認日と実施日</v>
      </c>
      <c r="B24" s="20" t="str">
        <v>公開資料の確認日は2026-09-15です。OCR測定実施日ではありません。測定日は全て空欄です。</v>
      </c>
    </row>
    <row r="25" ht="50" customHeight="1">
      <c r="A25" s="4" t="str">
        <v>利用前の確認</v>
      </c>
      <c r="B25" s="4" t="str">
        <v>機密・個人情報を含む自社帳票は、利用許可・保存先・処理先の利用条件を確認してから使用してください。本資料に実在の個人情報はありません。</v>
      </c>
    </row>
  </sheetData>
  <mergeCells>
    <mergeCell ref="A1:B1"/>
    <mergeCell ref="A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>
  <sheetFormatPr defaultRowHeight="15"/>
  <cols>
    <col min="1" max="1" width="34" hidden="0" customWidth="1"/>
    <col min="2" max="2" width="95" hidden="0" customWidth="1"/>
  </cols>
  <sheetData>
    <row r="1" ht="38" customHeight="1">
      <c r="A1" s="9" t="str">
        <v>比較条件｜設計記入例</v>
      </c>
      <c r="B1" s="9"/>
    </row>
    <row r="2" ht="24" customHeight="1">
      <c r="A2" s="13" t="str">
        <v>製品名・版・プラン・実施環境・測定日は未入力です。比較する候補すべてで同じ範囲と原本を用います。</v>
      </c>
      <c r="B2" s="13"/>
    </row>
    <row r="3" ht="24" customHeight="1">
      <c r="A3" s="13"/>
      <c r="B3" s="13"/>
    </row>
    <row r="4" ht="34" customHeight="1">
      <c r="A4" s="4"/>
      <c r="B4" s="4"/>
    </row>
    <row r="5" ht="44" customHeight="1">
      <c r="A5" s="17" t="str">
        <v>確認項目</v>
      </c>
      <c r="B5" s="17" t="str">
        <v>記入欄</v>
      </c>
    </row>
    <row r="6" ht="43" customHeight="1">
      <c r="A6" s="20" t="str">
        <v>評価ID</v>
      </c>
      <c r="B6" s="22" t="str">
        <v>RUN-EX</v>
      </c>
    </row>
    <row r="7" ht="43" customHeight="1">
      <c r="A7" s="4" t="str">
        <v>比較対象名</v>
      </c>
      <c r="B7" s="23"/>
    </row>
    <row r="8" ht="43" customHeight="1">
      <c r="A8" s="20" t="str">
        <v>版・モデルID</v>
      </c>
      <c r="B8" s="22"/>
    </row>
    <row r="9" ht="43" customHeight="1">
      <c r="A9" s="4" t="str">
        <v>API版／プラン</v>
      </c>
      <c r="B9" s="23"/>
    </row>
    <row r="10" ht="43" customHeight="1">
      <c r="A10" s="20" t="str">
        <v>設定・追加機能</v>
      </c>
      <c r="B10" s="22"/>
    </row>
    <row r="11" ht="43" customHeight="1">
      <c r="A11" s="4" t="str">
        <v>実施環境（端末・OS・ブラウザ等）</v>
      </c>
      <c r="B11" s="23"/>
    </row>
    <row r="12" ht="43" customHeight="1">
      <c r="A12" s="20" t="str">
        <v>入力形式・解像度</v>
      </c>
      <c r="B12" s="22" t="str">
        <v>PNG／各1240×1754 px／A4相当の合成画像</v>
      </c>
    </row>
    <row r="13" ht="43" customHeight="1">
      <c r="A13" s="4" t="str">
        <v>前処理</v>
      </c>
      <c r="B13" s="23" t="str">
        <v>未適用。比較時は全候補で条件をそろえる</v>
      </c>
    </row>
    <row r="14" ht="43" customHeight="1">
      <c r="A14" s="20" t="str">
        <v>サンプル構成</v>
      </c>
      <c r="B14" s="22" t="str">
        <v>4枚：印字・数字かすれ・セル結合・手書き追記各1枚。5明細・重要10項目。全て架空例。</v>
      </c>
    </row>
    <row r="15" ht="43" customHeight="1">
      <c r="A15" s="4" t="str">
        <v>対象期間</v>
      </c>
      <c r="B15" s="23" t="str">
        <v>未設定（測定前に同じ対象期間を定義）</v>
      </c>
    </row>
    <row r="16" ht="43" customHeight="1">
      <c r="A16" s="20" t="str">
        <v>測定実施日</v>
      </c>
      <c r="B16" s="26"/>
    </row>
    <row r="17" ht="43" customHeight="1">
      <c r="A17" s="4" t="str">
        <v>計測者・習熟条件</v>
      </c>
      <c r="B17" s="23"/>
    </row>
    <row r="18" ht="43" customHeight="1">
      <c r="A18" s="20" t="str">
        <v>読取時間の範囲</v>
      </c>
      <c r="B18" s="22" t="str">
        <v>用意済み画像の投入から抽出結果の受領まで</v>
      </c>
    </row>
    <row r="19" ht="43" customHeight="1">
      <c r="A19" s="4" t="str">
        <v>確認時間の範囲</v>
      </c>
      <c r="B19" s="23" t="str">
        <v>原本との照合・判断の人の実作業（外部の回答待ちは除外）</v>
      </c>
    </row>
    <row r="20" ht="43" customHeight="1">
      <c r="A20" s="20" t="str">
        <v>訂正時間の範囲</v>
      </c>
      <c r="B20" s="22" t="str">
        <v>値の修正・再照合の人の実作業</v>
      </c>
    </row>
    <row r="21" ht="43" customHeight="1">
      <c r="A21" s="4" t="str">
        <v>登録時間の範囲</v>
      </c>
      <c r="B21" s="23" t="str">
        <v>確定後の登録操作から登録結果の確認まで（システム待ちを含む）</v>
      </c>
    </row>
    <row r="22" ht="43" customHeight="1">
      <c r="A22" s="20" t="str">
        <v>人の作業時間</v>
      </c>
      <c r="B22" s="22" t="str">
        <v>確認＋訂正＋登録中の人の実作業</v>
      </c>
    </row>
    <row r="23" ht="43" customHeight="1">
      <c r="A23" s="4" t="str">
        <v>工程合計の前提</v>
      </c>
      <c r="B23" s="23" t="str">
        <v>直列・非重複。同時処理や保留の待ち時間は経過時間で別記。スキャン準備は対象外。</v>
      </c>
    </row>
    <row r="24" ht="43" customHeight="1">
      <c r="A24" s="20" t="str">
        <v>登録先・出力形式</v>
      </c>
      <c r="B24" s="22"/>
    </row>
    <row r="25" ht="43" customHeight="1">
      <c r="A25" s="4" t="str">
        <v>信頼度の返却単位</v>
      </c>
      <c r="B25" s="23"/>
    </row>
    <row r="26" ht="43" customHeight="1">
      <c r="A26" s="20" t="str">
        <v>重要項目と判定基準</v>
      </c>
      <c r="B26" s="22" t="str">
        <v>数量＝箱数、金額＝税抜円の数値完全一致。原本との一致と業務上の確認を分ける。</v>
      </c>
    </row>
    <row r="27" ht="43" customHeight="1">
      <c r="A27" s="4" t="str">
        <v>学習・調整用との分離</v>
      </c>
      <c r="B27" s="23" t="str">
        <v>この4枚は説明用。品質評価に用いる場合は調整用と評価用を別に用意。</v>
      </c>
    </row>
    <row r="28" ht="43" customHeight="1">
      <c r="A28" s="20" t="str">
        <v>測定順・再試行条件</v>
      </c>
      <c r="B28" s="22"/>
    </row>
    <row r="29" ht="43" customHeight="1">
      <c r="A29" s="4" t="str">
        <v>手入力側の比較条件</v>
      </c>
      <c r="B29" s="23"/>
    </row>
    <row r="30" ht="43" customHeight="1">
      <c r="A30" s="20" t="str">
        <v>機能確認／品質実測</v>
      </c>
      <c r="B30" s="22" t="str">
        <v>公開資料で概念を確認。製品試用・性能測定・登録／同期テストは未実施。</v>
      </c>
    </row>
  </sheetData>
  <mergeCells>
    <mergeCell ref="A1:B1"/>
    <mergeCell ref="A2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>
  <sheetFormatPr defaultRowHeight="15"/>
  <cols>
    <col min="1" max="1" width="34" hidden="0" customWidth="1"/>
    <col min="2" max="2" width="95" hidden="0" customWidth="1"/>
  </cols>
  <sheetData>
    <row r="1" ht="38" customHeight="1">
      <c r="A1" s="9" t="str">
        <v>比較条件｜未記入版</v>
      </c>
      <c r="B1" s="9"/>
    </row>
    <row r="2" ht="24" customHeight="1">
      <c r="A2" s="13" t="str">
        <v>製品名・版・プラン・実施環境・測定日は未入力です。比較する候補すべてで同じ範囲と原本を用います。</v>
      </c>
      <c r="B2" s="13"/>
    </row>
    <row r="3" ht="24" customHeight="1">
      <c r="A3" s="13"/>
      <c r="B3" s="13"/>
    </row>
    <row r="4" ht="34" customHeight="1">
      <c r="A4" s="4"/>
      <c r="B4" s="4"/>
    </row>
    <row r="5" ht="44" customHeight="1">
      <c r="A5" s="17" t="str">
        <v>確認項目</v>
      </c>
      <c r="B5" s="17" t="str">
        <v>記入欄</v>
      </c>
    </row>
    <row r="6" ht="43" customHeight="1">
      <c r="A6" s="20" t="str">
        <v>評価ID</v>
      </c>
      <c r="B6" s="22"/>
    </row>
    <row r="7" ht="43" customHeight="1">
      <c r="A7" s="4" t="str">
        <v>比較対象名</v>
      </c>
      <c r="B7" s="23"/>
    </row>
    <row r="8" ht="43" customHeight="1">
      <c r="A8" s="20" t="str">
        <v>版・モデルID</v>
      </c>
      <c r="B8" s="22"/>
    </row>
    <row r="9" ht="43" customHeight="1">
      <c r="A9" s="4" t="str">
        <v>API版／プラン</v>
      </c>
      <c r="B9" s="23"/>
    </row>
    <row r="10" ht="43" customHeight="1">
      <c r="A10" s="20" t="str">
        <v>設定・追加機能</v>
      </c>
      <c r="B10" s="22"/>
    </row>
    <row r="11" ht="43" customHeight="1">
      <c r="A11" s="4" t="str">
        <v>実施環境（端末・OS・ブラウザ等）</v>
      </c>
      <c r="B11" s="23"/>
    </row>
    <row r="12" ht="43" customHeight="1">
      <c r="A12" s="20" t="str">
        <v>入力形式・解像度</v>
      </c>
      <c r="B12" s="22"/>
    </row>
    <row r="13" ht="43" customHeight="1">
      <c r="A13" s="4" t="str">
        <v>前処理</v>
      </c>
      <c r="B13" s="23"/>
    </row>
    <row r="14" ht="43" customHeight="1">
      <c r="A14" s="20" t="str">
        <v>サンプル構成</v>
      </c>
      <c r="B14" s="22"/>
    </row>
    <row r="15" ht="43" customHeight="1">
      <c r="A15" s="4" t="str">
        <v>対象期間</v>
      </c>
      <c r="B15" s="23"/>
    </row>
    <row r="16" ht="43" customHeight="1">
      <c r="A16" s="20" t="str">
        <v>測定実施日</v>
      </c>
      <c r="B16" s="26"/>
    </row>
    <row r="17" ht="43" customHeight="1">
      <c r="A17" s="4" t="str">
        <v>計測者・習熟条件</v>
      </c>
      <c r="B17" s="23"/>
    </row>
    <row r="18" ht="43" customHeight="1">
      <c r="A18" s="20" t="str">
        <v>読取時間の範囲</v>
      </c>
      <c r="B18" s="22"/>
    </row>
    <row r="19" ht="43" customHeight="1">
      <c r="A19" s="4" t="str">
        <v>確認時間の範囲</v>
      </c>
      <c r="B19" s="23"/>
    </row>
    <row r="20" ht="43" customHeight="1">
      <c r="A20" s="20" t="str">
        <v>訂正時間の範囲</v>
      </c>
      <c r="B20" s="22"/>
    </row>
    <row r="21" ht="43" customHeight="1">
      <c r="A21" s="4" t="str">
        <v>登録時間の範囲</v>
      </c>
      <c r="B21" s="23"/>
    </row>
    <row r="22" ht="43" customHeight="1">
      <c r="A22" s="20" t="str">
        <v>人の作業時間</v>
      </c>
      <c r="B22" s="22"/>
    </row>
    <row r="23" ht="43" customHeight="1">
      <c r="A23" s="4" t="str">
        <v>工程合計の前提</v>
      </c>
      <c r="B23" s="23"/>
    </row>
    <row r="24" ht="43" customHeight="1">
      <c r="A24" s="20" t="str">
        <v>登録先・出力形式</v>
      </c>
      <c r="B24" s="22"/>
    </row>
    <row r="25" ht="43" customHeight="1">
      <c r="A25" s="4" t="str">
        <v>信頼度の返却単位</v>
      </c>
      <c r="B25" s="23"/>
    </row>
    <row r="26" ht="43" customHeight="1">
      <c r="A26" s="20" t="str">
        <v>重要項目と判定基準</v>
      </c>
      <c r="B26" s="22"/>
    </row>
    <row r="27" ht="43" customHeight="1">
      <c r="A27" s="4" t="str">
        <v>学習・調整用との分離</v>
      </c>
      <c r="B27" s="23"/>
    </row>
    <row r="28" ht="43" customHeight="1">
      <c r="A28" s="20" t="str">
        <v>測定順・再試行条件</v>
      </c>
      <c r="B28" s="22"/>
    </row>
    <row r="29" ht="43" customHeight="1">
      <c r="A29" s="4" t="str">
        <v>手入力側の比較条件</v>
      </c>
      <c r="B29" s="23"/>
    </row>
    <row r="30" ht="43" customHeight="1">
      <c r="A30" s="20" t="str">
        <v>機能確認／品質実測</v>
      </c>
      <c r="B30" s="22"/>
    </row>
  </sheetData>
  <mergeCells>
    <mergeCell ref="A1:B1"/>
    <mergeCell ref="A2:B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5" hidden="0" customWidth="1"/>
    <col min="2" max="2" width="16" hidden="0" customWidth="1"/>
    <col min="3" max="3" width="24" hidden="0" customWidth="1"/>
    <col min="4" max="4" width="9" hidden="0" customWidth="1"/>
    <col min="5" max="5" width="9" hidden="0" customWidth="1"/>
    <col min="6" max="6" width="12" hidden="0" customWidth="1"/>
    <col min="7" max="7" width="14" hidden="0" customWidth="1"/>
    <col min="8" max="8" width="16" hidden="0" customWidth="1"/>
    <col min="9" max="9" width="20" hidden="0" customWidth="1"/>
    <col min="10" max="10" width="20" hidden="0" customWidth="1"/>
    <col min="11" max="11" width="12" hidden="0" customWidth="1"/>
    <col min="12" max="12" width="20" hidden="0" customWidth="1"/>
    <col min="13" max="13" width="18" hidden="0" customWidth="1"/>
    <col min="14" max="14" width="17" hidden="0" customWidth="1"/>
    <col min="15" max="15" width="17" hidden="0" customWidth="1"/>
    <col min="16" max="16" width="17" hidden="0" customWidth="1"/>
    <col min="17" max="17" width="18" hidden="0" customWidth="1"/>
    <col min="18" max="18" width="16" hidden="0" customWidth="1"/>
    <col min="19" max="19" width="20" hidden="0" customWidth="1"/>
    <col min="20" max="20" width="20" hidden="0" customWidth="1"/>
    <col min="21" max="21" width="20" hidden="0" customWidth="1"/>
    <col min="22" max="22" width="16" hidden="0" customWidth="1"/>
    <col min="23" max="23" width="23" hidden="0" customWidth="1"/>
    <col min="24" max="24" width="38" hidden="0" customWidth="1"/>
    <col min="25" max="25" width="39" hidden="0" customWidth="1"/>
    <col min="26" max="26" width="24" hidden="0" customWidth="1"/>
  </cols>
  <sheetData>
    <row r="1" ht="38" customHeight="1">
      <c r="A1" s="9" t="str">
        <v>項目ごとの採点｜説明用の架空例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ht="24" customHeight="1">
      <c r="A2" s="13" t="str">
        <v>未実施の抽出値・信頼度・時間・日付・確定値は空欄。N:Pの項目別時間は内訳であり時間表と重複合算しません。「一致」は登録承認ではありません。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ht="24" customHeight="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ht="34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44" customHeight="1">
      <c r="A5" s="17" t="str">
        <v>評価ID</v>
      </c>
      <c r="B5" s="17" t="str">
        <v>帳票ID</v>
      </c>
      <c r="C5" s="17" t="str">
        <v>入力条件</v>
      </c>
      <c r="D5" s="17" t="str">
        <v>ページ</v>
      </c>
      <c r="E5" s="17" t="str">
        <v>明細行</v>
      </c>
      <c r="F5" s="17" t="str">
        <v>項目名</v>
      </c>
      <c r="G5" s="17" t="str">
        <v>正解</v>
      </c>
      <c r="H5" s="17" t="str">
        <v>単位</v>
      </c>
      <c r="I5" s="17" t="str">
        <v>抽出値（原文）</v>
      </c>
      <c r="J5" s="17" t="str">
        <v>比較用値（数値）</v>
      </c>
      <c r="K5" s="17" t="str">
        <v>信頼度</v>
      </c>
      <c r="L5" s="17" t="str">
        <v>信頼度取得状況</v>
      </c>
      <c r="M5" s="17" t="str">
        <v>誤り種類</v>
      </c>
      <c r="N5" s="17" t="str">
        <v>確認時間（秒）</v>
      </c>
      <c r="O5" s="17" t="str">
        <v>訂正時間（秒）</v>
      </c>
      <c r="P5" s="17" t="str">
        <v>登録時間（秒）</v>
      </c>
      <c r="Q5" s="17" t="str">
        <v>測定実施日</v>
      </c>
      <c r="R5" s="17" t="str">
        <v>読取状態</v>
      </c>
      <c r="S5" s="17" t="str">
        <v>項目判定（計算）</v>
      </c>
      <c r="T5" s="17" t="str">
        <v>業務上の確認</v>
      </c>
      <c r="U5" s="17" t="str">
        <v>確認後の確定値</v>
      </c>
      <c r="V5" s="17" t="str">
        <v>確認者</v>
      </c>
      <c r="W5" s="17" t="str">
        <v>確認日時</v>
      </c>
      <c r="X5" s="17" t="str">
        <v>原本参照</v>
      </c>
      <c r="Y5" s="17" t="str">
        <v>重要項目別の判定基準</v>
      </c>
      <c r="Z5" s="17" t="str">
        <v>誤登録の影響</v>
      </c>
    </row>
    <row r="6" ht="62" customHeight="1">
      <c r="A6" s="20" t="str">
        <v>RUN-EX</v>
      </c>
      <c r="B6" s="20" t="str">
        <v>S01</v>
      </c>
      <c r="C6" s="20" t="str">
        <v>印字</v>
      </c>
      <c r="D6" s="20" t="n">
        <v>1</v>
      </c>
      <c r="E6" s="20" t="n">
        <v>1</v>
      </c>
      <c r="F6" s="20" t="str">
        <v>数量</v>
      </c>
      <c r="G6" s="82" t="n">
        <v>12</v>
      </c>
      <c r="H6" s="28" t="str">
        <v>箱</v>
      </c>
      <c r="I6" s="90"/>
      <c r="J6" s="86"/>
      <c r="K6" s="94"/>
      <c r="L6" s="22"/>
      <c r="M6" s="22"/>
      <c r="N6" s="45"/>
      <c r="O6" s="45"/>
      <c r="P6" s="45"/>
      <c r="Q6" s="26"/>
      <c r="R6" s="22" t="str">
        <v>未実施</v>
      </c>
      <c r="S6" s="58">
        <f>IF(OR(R6&lt;&gt;"実施済",COUNT(Q6)&lt;&gt;1),"",IF(OR(B6="",F6="",COUNT(G6)&lt;&gt;1),"基準未設定",IF(M6="欠落","不一致",IF(COUNT(J6)&lt;&gt;1,"採点待ち",IF(J6=G6,"一致","不一致")))))</f>
        <v/>
      </c>
      <c r="T6" s="22"/>
      <c r="U6" s="22"/>
      <c r="V6" s="22"/>
      <c r="W6" s="54"/>
      <c r="X6" s="20" t="str">
        <v>assets/原本_S01.png</v>
      </c>
      <c r="Y6" s="20" t="str">
        <v>箱数が原本と一致。取り消し値を除外。 明細行も一致。</v>
      </c>
      <c r="Z6" s="20" t="str">
        <v>出荷数量の誤り</v>
      </c>
    </row>
    <row r="7" ht="62" customHeight="1">
      <c r="A7" s="4" t="str">
        <v>RUN-EX</v>
      </c>
      <c r="B7" s="4" t="str">
        <v>S01</v>
      </c>
      <c r="C7" s="4" t="str">
        <v>印字</v>
      </c>
      <c r="D7" s="4" t="n">
        <v>1</v>
      </c>
      <c r="E7" s="4" t="n">
        <v>1</v>
      </c>
      <c r="F7" s="4" t="str">
        <v>金額</v>
      </c>
      <c r="G7" s="83" t="n">
        <v>12000</v>
      </c>
      <c r="H7" s="29" t="str">
        <v>円（税抜）</v>
      </c>
      <c r="I7" s="91"/>
      <c r="J7" s="87"/>
      <c r="K7" s="95"/>
      <c r="L7" s="23"/>
      <c r="M7" s="23"/>
      <c r="N7" s="47"/>
      <c r="O7" s="47"/>
      <c r="P7" s="47"/>
      <c r="Q7" s="48"/>
      <c r="R7" s="23" t="str">
        <v>未実施</v>
      </c>
      <c r="S7" s="58">
        <f>IF(OR(R7&lt;&gt;"実施済",COUNT(Q7)&lt;&gt;1),"",IF(OR(B7="",F7="",COUNT(G7)&lt;&gt;1),"基準未設定",IF(M7="欠落","不一致",IF(COUNT(J7)&lt;&gt;1,"採点待ち",IF(J7=G7,"一致","不一致")))))</f>
        <v/>
      </c>
      <c r="T7" s="23"/>
      <c r="U7" s="23"/>
      <c r="V7" s="23"/>
      <c r="W7" s="55"/>
      <c r="X7" s="4" t="str">
        <v>assets/原本_S01.png</v>
      </c>
      <c r="Y7" s="4" t="str">
        <v>原本の税抜円の数値と一致。再計算で置換しない。 明細行も一致。</v>
      </c>
      <c r="Z7" s="4" t="str">
        <v>請求・台帳金額の誤り</v>
      </c>
    </row>
    <row r="8" ht="62" customHeight="1">
      <c r="A8" s="20" t="str">
        <v>RUN-EX</v>
      </c>
      <c r="B8" s="20" t="str">
        <v>S02</v>
      </c>
      <c r="C8" s="20" t="str">
        <v>数字のかすれ</v>
      </c>
      <c r="D8" s="20" t="n">
        <v>1</v>
      </c>
      <c r="E8" s="20" t="n">
        <v>1</v>
      </c>
      <c r="F8" s="20" t="str">
        <v>数量</v>
      </c>
      <c r="G8" s="82" t="n">
        <v>18</v>
      </c>
      <c r="H8" s="28" t="str">
        <v>箱</v>
      </c>
      <c r="I8" s="90"/>
      <c r="J8" s="86"/>
      <c r="K8" s="94"/>
      <c r="L8" s="22"/>
      <c r="M8" s="22"/>
      <c r="N8" s="45"/>
      <c r="O8" s="45"/>
      <c r="P8" s="45"/>
      <c r="Q8" s="26"/>
      <c r="R8" s="22" t="str">
        <v>未実施</v>
      </c>
      <c r="S8" s="58">
        <f>IF(OR(R8&lt;&gt;"実施済",COUNT(Q8)&lt;&gt;1),"",IF(OR(B8="",F8="",COUNT(G8)&lt;&gt;1),"基準未設定",IF(M8="欠落","不一致",IF(COUNT(J8)&lt;&gt;1,"採点待ち",IF(J8=G8,"一致","不一致")))))</f>
        <v/>
      </c>
      <c r="T8" s="22"/>
      <c r="U8" s="22"/>
      <c r="V8" s="22"/>
      <c r="W8" s="54"/>
      <c r="X8" s="20" t="str">
        <v>assets/原本_S02.png</v>
      </c>
      <c r="Y8" s="20" t="str">
        <v>箱数が原本と一致。取り消し値を除外。 明細行も一致。</v>
      </c>
      <c r="Z8" s="20" t="str">
        <v>出荷数量の誤り</v>
      </c>
    </row>
    <row r="9" ht="62" customHeight="1">
      <c r="A9" s="4" t="str">
        <v>RUN-EX</v>
      </c>
      <c r="B9" s="4" t="str">
        <v>S02</v>
      </c>
      <c r="C9" s="4" t="str">
        <v>数字のかすれ</v>
      </c>
      <c r="D9" s="4" t="n">
        <v>1</v>
      </c>
      <c r="E9" s="4" t="n">
        <v>1</v>
      </c>
      <c r="F9" s="4" t="str">
        <v>金額</v>
      </c>
      <c r="G9" s="83" t="n">
        <v>18000</v>
      </c>
      <c r="H9" s="29" t="str">
        <v>円（税抜）</v>
      </c>
      <c r="I9" s="91"/>
      <c r="J9" s="87"/>
      <c r="K9" s="95"/>
      <c r="L9" s="23"/>
      <c r="M9" s="23"/>
      <c r="N9" s="47"/>
      <c r="O9" s="47"/>
      <c r="P9" s="47"/>
      <c r="Q9" s="48"/>
      <c r="R9" s="23" t="str">
        <v>未実施</v>
      </c>
      <c r="S9" s="58">
        <f>IF(OR(R9&lt;&gt;"実施済",COUNT(Q9)&lt;&gt;1),"",IF(OR(B9="",F9="",COUNT(G9)&lt;&gt;1),"基準未設定",IF(M9="欠落","不一致",IF(COUNT(J9)&lt;&gt;1,"採点待ち",IF(J9=G9,"一致","不一致")))))</f>
        <v/>
      </c>
      <c r="T9" s="23"/>
      <c r="U9" s="23"/>
      <c r="V9" s="23"/>
      <c r="W9" s="55"/>
      <c r="X9" s="4" t="str">
        <v>assets/原本_S02.png</v>
      </c>
      <c r="Y9" s="4" t="str">
        <v>原本の税抜円の数値と一致。再計算で置換しない。 明細行も一致。</v>
      </c>
      <c r="Z9" s="4" t="str">
        <v>請求・台帳金額の誤り</v>
      </c>
    </row>
    <row r="10" ht="62" customHeight="1">
      <c r="A10" s="20" t="str">
        <v>RUN-EX</v>
      </c>
      <c r="B10" s="20" t="str">
        <v>S03</v>
      </c>
      <c r="C10" s="20" t="str">
        <v>セル結合</v>
      </c>
      <c r="D10" s="20" t="n">
        <v>1</v>
      </c>
      <c r="E10" s="20" t="n">
        <v>1</v>
      </c>
      <c r="F10" s="20" t="str">
        <v>数量</v>
      </c>
      <c r="G10" s="82" t="n">
        <v>5</v>
      </c>
      <c r="H10" s="28" t="str">
        <v>箱</v>
      </c>
      <c r="I10" s="90"/>
      <c r="J10" s="86"/>
      <c r="K10" s="94"/>
      <c r="L10" s="22"/>
      <c r="M10" s="22"/>
      <c r="N10" s="45"/>
      <c r="O10" s="45"/>
      <c r="P10" s="45"/>
      <c r="Q10" s="26"/>
      <c r="R10" s="22" t="str">
        <v>未実施</v>
      </c>
      <c r="S10" s="58">
        <f>IF(OR(R10&lt;&gt;"実施済",COUNT(Q10)&lt;&gt;1),"",IF(OR(B10="",F10="",COUNT(G10)&lt;&gt;1),"基準未設定",IF(M10="欠落","不一致",IF(COUNT(J10)&lt;&gt;1,"採点待ち",IF(J10=G10,"一致","不一致")))))</f>
        <v/>
      </c>
      <c r="T10" s="22"/>
      <c r="U10" s="22"/>
      <c r="V10" s="22"/>
      <c r="W10" s="54"/>
      <c r="X10" s="20" t="str">
        <v>assets/原本_S03.png</v>
      </c>
      <c r="Y10" s="20" t="str">
        <v>箱数が原本と一致。取り消し値を除外。 明細行も一致。</v>
      </c>
      <c r="Z10" s="20" t="str">
        <v>出荷数量の誤り</v>
      </c>
    </row>
    <row r="11" ht="62" customHeight="1">
      <c r="A11" s="4" t="str">
        <v>RUN-EX</v>
      </c>
      <c r="B11" s="4" t="str">
        <v>S03</v>
      </c>
      <c r="C11" s="4" t="str">
        <v>セル結合</v>
      </c>
      <c r="D11" s="4" t="n">
        <v>1</v>
      </c>
      <c r="E11" s="4" t="n">
        <v>1</v>
      </c>
      <c r="F11" s="4" t="str">
        <v>金額</v>
      </c>
      <c r="G11" s="83" t="n">
        <v>10000</v>
      </c>
      <c r="H11" s="29" t="str">
        <v>円（税抜）</v>
      </c>
      <c r="I11" s="91"/>
      <c r="J11" s="87"/>
      <c r="K11" s="95"/>
      <c r="L11" s="23"/>
      <c r="M11" s="23"/>
      <c r="N11" s="47"/>
      <c r="O11" s="47"/>
      <c r="P11" s="47"/>
      <c r="Q11" s="48"/>
      <c r="R11" s="23" t="str">
        <v>未実施</v>
      </c>
      <c r="S11" s="58">
        <f>IF(OR(R11&lt;&gt;"実施済",COUNT(Q11)&lt;&gt;1),"",IF(OR(B11="",F11="",COUNT(G11)&lt;&gt;1),"基準未設定",IF(M11="欠落","不一致",IF(COUNT(J11)&lt;&gt;1,"採点待ち",IF(J11=G11,"一致","不一致")))))</f>
        <v/>
      </c>
      <c r="T11" s="23"/>
      <c r="U11" s="23"/>
      <c r="V11" s="23"/>
      <c r="W11" s="55"/>
      <c r="X11" s="4" t="str">
        <v>assets/原本_S03.png</v>
      </c>
      <c r="Y11" s="4" t="str">
        <v>原本の税抜円の数値と一致。再計算で置換しない。 明細行も一致。</v>
      </c>
      <c r="Z11" s="4" t="str">
        <v>請求・台帳金額の誤り</v>
      </c>
    </row>
    <row r="12" ht="62" customHeight="1">
      <c r="A12" s="20" t="str">
        <v>RUN-EX</v>
      </c>
      <c r="B12" s="20" t="str">
        <v>S03</v>
      </c>
      <c r="C12" s="20" t="str">
        <v>セル結合</v>
      </c>
      <c r="D12" s="20" t="n">
        <v>1</v>
      </c>
      <c r="E12" s="20" t="n">
        <v>2</v>
      </c>
      <c r="F12" s="20" t="str">
        <v>数量</v>
      </c>
      <c r="G12" s="82" t="n">
        <v>7</v>
      </c>
      <c r="H12" s="28" t="str">
        <v>箱</v>
      </c>
      <c r="I12" s="90"/>
      <c r="J12" s="86"/>
      <c r="K12" s="94"/>
      <c r="L12" s="22"/>
      <c r="M12" s="22"/>
      <c r="N12" s="45"/>
      <c r="O12" s="45"/>
      <c r="P12" s="45"/>
      <c r="Q12" s="26"/>
      <c r="R12" s="22" t="str">
        <v>未実施</v>
      </c>
      <c r="S12" s="58">
        <f>IF(OR(R12&lt;&gt;"実施済",COUNT(Q12)&lt;&gt;1),"",IF(OR(B12="",F12="",COUNT(G12)&lt;&gt;1),"基準未設定",IF(M12="欠落","不一致",IF(COUNT(J12)&lt;&gt;1,"採点待ち",IF(J12=G12,"一致","不一致")))))</f>
        <v/>
      </c>
      <c r="T12" s="22"/>
      <c r="U12" s="22"/>
      <c r="V12" s="22"/>
      <c r="W12" s="54"/>
      <c r="X12" s="20" t="str">
        <v>assets/原本_S03.png</v>
      </c>
      <c r="Y12" s="20" t="str">
        <v>箱数が原本と一致。取り消し値を除外。 明細行も一致。</v>
      </c>
      <c r="Z12" s="20" t="str">
        <v>出荷数量の誤り</v>
      </c>
    </row>
    <row r="13" ht="62" customHeight="1">
      <c r="A13" s="4" t="str">
        <v>RUN-EX</v>
      </c>
      <c r="B13" s="4" t="str">
        <v>S03</v>
      </c>
      <c r="C13" s="4" t="str">
        <v>セル結合</v>
      </c>
      <c r="D13" s="4" t="n">
        <v>1</v>
      </c>
      <c r="E13" s="4" t="n">
        <v>2</v>
      </c>
      <c r="F13" s="4" t="str">
        <v>金額</v>
      </c>
      <c r="G13" s="83" t="n">
        <v>21000</v>
      </c>
      <c r="H13" s="29" t="str">
        <v>円（税抜）</v>
      </c>
      <c r="I13" s="91"/>
      <c r="J13" s="87"/>
      <c r="K13" s="95"/>
      <c r="L13" s="23"/>
      <c r="M13" s="23"/>
      <c r="N13" s="47"/>
      <c r="O13" s="47"/>
      <c r="P13" s="47"/>
      <c r="Q13" s="48"/>
      <c r="R13" s="23" t="str">
        <v>未実施</v>
      </c>
      <c r="S13" s="58">
        <f>IF(OR(R13&lt;&gt;"実施済",COUNT(Q13)&lt;&gt;1),"",IF(OR(B13="",F13="",COUNT(G13)&lt;&gt;1),"基準未設定",IF(M13="欠落","不一致",IF(COUNT(J13)&lt;&gt;1,"採点待ち",IF(J13=G13,"一致","不一致")))))</f>
        <v/>
      </c>
      <c r="T13" s="23"/>
      <c r="U13" s="23"/>
      <c r="V13" s="23"/>
      <c r="W13" s="55"/>
      <c r="X13" s="4" t="str">
        <v>assets/原本_S03.png</v>
      </c>
      <c r="Y13" s="4" t="str">
        <v>原本の税抜円の数値と一致。再計算で置換しない。 明細行も一致。</v>
      </c>
      <c r="Z13" s="4" t="str">
        <v>請求・台帳金額の誤り</v>
      </c>
    </row>
    <row r="14" ht="62" customHeight="1">
      <c r="A14" s="20" t="str">
        <v>RUN-EX</v>
      </c>
      <c r="B14" s="20" t="str">
        <v>S04</v>
      </c>
      <c r="C14" s="20" t="str">
        <v>手書き追記・矛盾</v>
      </c>
      <c r="D14" s="20" t="n">
        <v>1</v>
      </c>
      <c r="E14" s="20" t="n">
        <v>1</v>
      </c>
      <c r="F14" s="20" t="str">
        <v>数量</v>
      </c>
      <c r="G14" s="82" t="n">
        <v>18</v>
      </c>
      <c r="H14" s="28" t="str">
        <v>箱</v>
      </c>
      <c r="I14" s="90"/>
      <c r="J14" s="86"/>
      <c r="K14" s="94"/>
      <c r="L14" s="22"/>
      <c r="M14" s="22"/>
      <c r="N14" s="45"/>
      <c r="O14" s="45"/>
      <c r="P14" s="45"/>
      <c r="Q14" s="26"/>
      <c r="R14" s="22" t="str">
        <v>未実施</v>
      </c>
      <c r="S14" s="58">
        <f>IF(OR(R14&lt;&gt;"実施済",COUNT(Q14)&lt;&gt;1),"",IF(OR(B14="",F14="",COUNT(G14)&lt;&gt;1),"基準未設定",IF(M14="欠落","不一致",IF(COUNT(J14)&lt;&gt;1,"採点待ち",IF(J14=G14,"一致","不一致")))))</f>
        <v/>
      </c>
      <c r="T14" s="22"/>
      <c r="U14" s="22"/>
      <c r="V14" s="22"/>
      <c r="W14" s="54"/>
      <c r="X14" s="20" t="str">
        <v>assets/原本_S04.png</v>
      </c>
      <c r="Y14" s="20" t="str">
        <v>箱数が原本と一致。取り消し値を除外。 明細行も一致。</v>
      </c>
      <c r="Z14" s="20" t="str">
        <v>出荷数量の誤り</v>
      </c>
    </row>
    <row r="15" ht="62" customHeight="1">
      <c r="A15" s="4" t="str">
        <v>RUN-EX</v>
      </c>
      <c r="B15" s="4" t="str">
        <v>S04</v>
      </c>
      <c r="C15" s="4" t="str">
        <v>手書き追記・矛盾</v>
      </c>
      <c r="D15" s="4" t="n">
        <v>1</v>
      </c>
      <c r="E15" s="4" t="n">
        <v>1</v>
      </c>
      <c r="F15" s="4" t="str">
        <v>金額</v>
      </c>
      <c r="G15" s="83" t="n">
        <v>12000</v>
      </c>
      <c r="H15" s="29" t="str">
        <v>円（税抜）</v>
      </c>
      <c r="I15" s="91"/>
      <c r="J15" s="87"/>
      <c r="K15" s="95"/>
      <c r="L15" s="23"/>
      <c r="M15" s="23"/>
      <c r="N15" s="47"/>
      <c r="O15" s="47"/>
      <c r="P15" s="47"/>
      <c r="Q15" s="48"/>
      <c r="R15" s="23" t="str">
        <v>未実施</v>
      </c>
      <c r="S15" s="58">
        <f>IF(OR(R15&lt;&gt;"実施済",COUNT(Q15)&lt;&gt;1),"",IF(OR(B15="",F15="",COUNT(G15)&lt;&gt;1),"基準未設定",IF(M15="欠落","不一致",IF(COUNT(J15)&lt;&gt;1,"採点待ち",IF(J15=G15,"一致","不一致")))))</f>
        <v/>
      </c>
      <c r="T15" s="23"/>
      <c r="U15" s="23"/>
      <c r="V15" s="23"/>
      <c r="W15" s="55"/>
      <c r="X15" s="4" t="str">
        <v>assets/原本_S04.png</v>
      </c>
      <c r="Y15" s="4" t="str">
        <v>原本の税抜円の数値と一致。再計算で置換しない。 明細行も一致。</v>
      </c>
      <c r="Z15" s="4" t="str">
        <v>請求・台帳金額の誤り</v>
      </c>
    </row>
  </sheetData>
  <mergeCells>
    <mergeCell ref="A1:Z1"/>
    <mergeCell ref="A2:Z3"/>
  </mergeCells>
  <conditionalFormatting sqref="S6:S15">
    <cfRule type="expression" dxfId="0" priority="1">
      <formula>S6="不一致"</formula>
    </cfRule>
  </conditionalFormatting>
  <conditionalFormatting sqref="T6:T15">
    <cfRule type="expression" dxfId="1" priority="2">
      <formula>OR(T6="要確認",T6="保留")</formula>
    </cfRule>
  </conditionalFormatting>
  <dataValidations count="4">
    <dataValidation type="list" sqref="L6:L15">
      <formula1>"提供あり,提供なし,未確認"</formula1>
    </dataValidation>
    <dataValidation type="list" sqref="M6:M15">
      <formula1>"なし,誤読,欠落,行ずれ,余分な抽出,その他"</formula1>
    </dataValidation>
    <dataValidation type="list" sqref="R6:R15">
      <formula1>"未実施,実施済"</formula1>
    </dataValidation>
    <dataValidation type="list" sqref="T6:T15">
      <formula1>"未確認,要確認,保留,確認済み"</formula1>
    </dataValidation>
  </dataValidations>
  <pageMargins left="0.7" right="0.7" top="0.75" bottom="0.75" header="0.3" footer="0.3"/>
  <tableParts count="1">
    <tablePart ns1:id="R6d14391c03aa40cf"/>
  </tableParts>
</worksheet>
</file>

<file path=xl/worksheets/sheet5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5" hidden="0" customWidth="1"/>
    <col min="2" max="2" width="16" hidden="0" customWidth="1"/>
    <col min="3" max="3" width="24" hidden="0" customWidth="1"/>
    <col min="4" max="4" width="9" hidden="0" customWidth="1"/>
    <col min="5" max="5" width="9" hidden="0" customWidth="1"/>
    <col min="6" max="6" width="12" hidden="0" customWidth="1"/>
    <col min="7" max="7" width="14" hidden="0" customWidth="1"/>
    <col min="8" max="8" width="16" hidden="0" customWidth="1"/>
    <col min="9" max="9" width="20" hidden="0" customWidth="1"/>
    <col min="10" max="10" width="20" hidden="0" customWidth="1"/>
    <col min="11" max="11" width="12" hidden="0" customWidth="1"/>
    <col min="12" max="12" width="20" hidden="0" customWidth="1"/>
    <col min="13" max="13" width="18" hidden="0" customWidth="1"/>
    <col min="14" max="14" width="17" hidden="0" customWidth="1"/>
    <col min="15" max="15" width="17" hidden="0" customWidth="1"/>
    <col min="16" max="16" width="17" hidden="0" customWidth="1"/>
    <col min="17" max="17" width="18" hidden="0" customWidth="1"/>
    <col min="18" max="18" width="16" hidden="0" customWidth="1"/>
    <col min="19" max="19" width="20" hidden="0" customWidth="1"/>
    <col min="20" max="20" width="20" hidden="0" customWidth="1"/>
    <col min="21" max="21" width="20" hidden="0" customWidth="1"/>
    <col min="22" max="22" width="16" hidden="0" customWidth="1"/>
    <col min="23" max="23" width="23" hidden="0" customWidth="1"/>
    <col min="24" max="24" width="38" hidden="0" customWidth="1"/>
    <col min="25" max="25" width="39" hidden="0" customWidth="1"/>
    <col min="26" max="26" width="24" hidden="0" customWidth="1"/>
  </cols>
  <sheetData>
    <row r="1" ht="38" customHeight="1">
      <c r="A1" s="9" t="str">
        <v>項目ごとの採点｜未記入版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ht="24" customHeight="1">
      <c r="A2" s="13" t="str">
        <v>未実施の抽出値・信頼度・時間・日付・確定値は空欄。N:Pの項目別時間は内訳であり時間表と重複合算しません。「一致」は登録承認ではありません。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ht="24" customHeight="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ht="34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44" customHeight="1">
      <c r="A5" s="17" t="str">
        <v>評価ID</v>
      </c>
      <c r="B5" s="17" t="str">
        <v>帳票ID</v>
      </c>
      <c r="C5" s="17" t="str">
        <v>入力条件</v>
      </c>
      <c r="D5" s="17" t="str">
        <v>ページ</v>
      </c>
      <c r="E5" s="17" t="str">
        <v>明細行</v>
      </c>
      <c r="F5" s="17" t="str">
        <v>項目名</v>
      </c>
      <c r="G5" s="17" t="str">
        <v>正解</v>
      </c>
      <c r="H5" s="17" t="str">
        <v>単位</v>
      </c>
      <c r="I5" s="17" t="str">
        <v>抽出値（原文）</v>
      </c>
      <c r="J5" s="17" t="str">
        <v>比較用値（数値）</v>
      </c>
      <c r="K5" s="17" t="str">
        <v>信頼度</v>
      </c>
      <c r="L5" s="17" t="str">
        <v>信頼度取得状況</v>
      </c>
      <c r="M5" s="17" t="str">
        <v>誤り種類</v>
      </c>
      <c r="N5" s="17" t="str">
        <v>確認時間（秒）</v>
      </c>
      <c r="O5" s="17" t="str">
        <v>訂正時間（秒）</v>
      </c>
      <c r="P5" s="17" t="str">
        <v>登録時間（秒）</v>
      </c>
      <c r="Q5" s="17" t="str">
        <v>測定実施日</v>
      </c>
      <c r="R5" s="17" t="str">
        <v>読取状態</v>
      </c>
      <c r="S5" s="17" t="str">
        <v>項目判定（計算）</v>
      </c>
      <c r="T5" s="17" t="str">
        <v>業務上の確認</v>
      </c>
      <c r="U5" s="17" t="str">
        <v>確認後の確定値</v>
      </c>
      <c r="V5" s="17" t="str">
        <v>確認者</v>
      </c>
      <c r="W5" s="17" t="str">
        <v>確認日時</v>
      </c>
      <c r="X5" s="17" t="str">
        <v>原本参照</v>
      </c>
      <c r="Y5" s="17" t="str">
        <v>重要項目別の判定基準</v>
      </c>
      <c r="Z5" s="17" t="str">
        <v>誤登録の影響</v>
      </c>
    </row>
    <row r="6" ht="62" customHeight="1">
      <c r="A6" s="20"/>
      <c r="B6" s="20"/>
      <c r="C6" s="20"/>
      <c r="D6" s="20"/>
      <c r="E6" s="20"/>
      <c r="F6" s="20"/>
      <c r="G6" s="82"/>
      <c r="H6" s="28"/>
      <c r="I6" s="90"/>
      <c r="J6" s="86"/>
      <c r="K6" s="94"/>
      <c r="L6" s="22"/>
      <c r="M6" s="22"/>
      <c r="N6" s="45"/>
      <c r="O6" s="45"/>
      <c r="P6" s="45"/>
      <c r="Q6" s="26"/>
      <c r="R6" s="22"/>
      <c r="S6" s="58">
        <f>IF(OR(R6&lt;&gt;"実施済",COUNT(Q6)&lt;&gt;1),"",IF(OR(B6="",F6="",COUNT(G6)&lt;&gt;1),"基準未設定",IF(M6="欠落","不一致",IF(COUNT(J6)&lt;&gt;1,"採点待ち",IF(J6=G6,"一致","不一致")))))</f>
        <v/>
      </c>
      <c r="T6" s="22"/>
      <c r="U6" s="22"/>
      <c r="V6" s="22"/>
      <c r="W6" s="54"/>
      <c r="X6" s="20"/>
      <c r="Y6" s="20"/>
      <c r="Z6" s="20"/>
    </row>
    <row r="7" ht="62" customHeight="1">
      <c r="A7" s="4"/>
      <c r="B7" s="4"/>
      <c r="C7" s="4"/>
      <c r="D7" s="4"/>
      <c r="E7" s="4"/>
      <c r="F7" s="4"/>
      <c r="G7" s="83"/>
      <c r="H7" s="29"/>
      <c r="I7" s="91"/>
      <c r="J7" s="87"/>
      <c r="K7" s="95"/>
      <c r="L7" s="23"/>
      <c r="M7" s="23"/>
      <c r="N7" s="47"/>
      <c r="O7" s="47"/>
      <c r="P7" s="47"/>
      <c r="Q7" s="48"/>
      <c r="R7" s="23"/>
      <c r="S7" s="58">
        <f>IF(OR(R7&lt;&gt;"実施済",COUNT(Q7)&lt;&gt;1),"",IF(OR(B7="",F7="",COUNT(G7)&lt;&gt;1),"基準未設定",IF(M7="欠落","不一致",IF(COUNT(J7)&lt;&gt;1,"採点待ち",IF(J7=G7,"一致","不一致")))))</f>
        <v/>
      </c>
      <c r="T7" s="23"/>
      <c r="U7" s="23"/>
      <c r="V7" s="23"/>
      <c r="W7" s="55"/>
      <c r="X7" s="4"/>
      <c r="Y7" s="4"/>
      <c r="Z7" s="4"/>
    </row>
    <row r="8" ht="62" customHeight="1">
      <c r="A8" s="20"/>
      <c r="B8" s="20"/>
      <c r="C8" s="20"/>
      <c r="D8" s="20"/>
      <c r="E8" s="20"/>
      <c r="F8" s="20"/>
      <c r="G8" s="82"/>
      <c r="H8" s="28"/>
      <c r="I8" s="90"/>
      <c r="J8" s="86"/>
      <c r="K8" s="94"/>
      <c r="L8" s="22"/>
      <c r="M8" s="22"/>
      <c r="N8" s="45"/>
      <c r="O8" s="45"/>
      <c r="P8" s="45"/>
      <c r="Q8" s="26"/>
      <c r="R8" s="22"/>
      <c r="S8" s="58">
        <f>IF(OR(R8&lt;&gt;"実施済",COUNT(Q8)&lt;&gt;1),"",IF(OR(B8="",F8="",COUNT(G8)&lt;&gt;1),"基準未設定",IF(M8="欠落","不一致",IF(COUNT(J8)&lt;&gt;1,"採点待ち",IF(J8=G8,"一致","不一致")))))</f>
        <v/>
      </c>
      <c r="T8" s="22"/>
      <c r="U8" s="22"/>
      <c r="V8" s="22"/>
      <c r="W8" s="54"/>
      <c r="X8" s="20"/>
      <c r="Y8" s="20"/>
      <c r="Z8" s="20"/>
    </row>
    <row r="9" ht="62" customHeight="1">
      <c r="A9" s="4"/>
      <c r="B9" s="4"/>
      <c r="C9" s="4"/>
      <c r="D9" s="4"/>
      <c r="E9" s="4"/>
      <c r="F9" s="4"/>
      <c r="G9" s="83"/>
      <c r="H9" s="29"/>
      <c r="I9" s="91"/>
      <c r="J9" s="87"/>
      <c r="K9" s="95"/>
      <c r="L9" s="23"/>
      <c r="M9" s="23"/>
      <c r="N9" s="47"/>
      <c r="O9" s="47"/>
      <c r="P9" s="47"/>
      <c r="Q9" s="48"/>
      <c r="R9" s="23"/>
      <c r="S9" s="58">
        <f>IF(OR(R9&lt;&gt;"実施済",COUNT(Q9)&lt;&gt;1),"",IF(OR(B9="",F9="",COUNT(G9)&lt;&gt;1),"基準未設定",IF(M9="欠落","不一致",IF(COUNT(J9)&lt;&gt;1,"採点待ち",IF(J9=G9,"一致","不一致")))))</f>
        <v/>
      </c>
      <c r="T9" s="23"/>
      <c r="U9" s="23"/>
      <c r="V9" s="23"/>
      <c r="W9" s="55"/>
      <c r="X9" s="4"/>
      <c r="Y9" s="4"/>
      <c r="Z9" s="4"/>
    </row>
    <row r="10" ht="62" customHeight="1">
      <c r="A10" s="20"/>
      <c r="B10" s="20"/>
      <c r="C10" s="20"/>
      <c r="D10" s="20"/>
      <c r="E10" s="20"/>
      <c r="F10" s="20"/>
      <c r="G10" s="82"/>
      <c r="H10" s="28"/>
      <c r="I10" s="90"/>
      <c r="J10" s="86"/>
      <c r="K10" s="94"/>
      <c r="L10" s="22"/>
      <c r="M10" s="22"/>
      <c r="N10" s="45"/>
      <c r="O10" s="45"/>
      <c r="P10" s="45"/>
      <c r="Q10" s="26"/>
      <c r="R10" s="22"/>
      <c r="S10" s="58">
        <f>IF(OR(R10&lt;&gt;"実施済",COUNT(Q10)&lt;&gt;1),"",IF(OR(B10="",F10="",COUNT(G10)&lt;&gt;1),"基準未設定",IF(M10="欠落","不一致",IF(COUNT(J10)&lt;&gt;1,"採点待ち",IF(J10=G10,"一致","不一致")))))</f>
        <v/>
      </c>
      <c r="T10" s="22"/>
      <c r="U10" s="22"/>
      <c r="V10" s="22"/>
      <c r="W10" s="54"/>
      <c r="X10" s="20"/>
      <c r="Y10" s="20"/>
      <c r="Z10" s="20"/>
    </row>
    <row r="11" ht="62" customHeight="1">
      <c r="A11" s="4"/>
      <c r="B11" s="4"/>
      <c r="C11" s="4"/>
      <c r="D11" s="4"/>
      <c r="E11" s="4"/>
      <c r="F11" s="4"/>
      <c r="G11" s="83"/>
      <c r="H11" s="29"/>
      <c r="I11" s="91"/>
      <c r="J11" s="87"/>
      <c r="K11" s="95"/>
      <c r="L11" s="23"/>
      <c r="M11" s="23"/>
      <c r="N11" s="47"/>
      <c r="O11" s="47"/>
      <c r="P11" s="47"/>
      <c r="Q11" s="48"/>
      <c r="R11" s="23"/>
      <c r="S11" s="58">
        <f>IF(OR(R11&lt;&gt;"実施済",COUNT(Q11)&lt;&gt;1),"",IF(OR(B11="",F11="",COUNT(G11)&lt;&gt;1),"基準未設定",IF(M11="欠落","不一致",IF(COUNT(J11)&lt;&gt;1,"採点待ち",IF(J11=G11,"一致","不一致")))))</f>
        <v/>
      </c>
      <c r="T11" s="23"/>
      <c r="U11" s="23"/>
      <c r="V11" s="23"/>
      <c r="W11" s="55"/>
      <c r="X11" s="4"/>
      <c r="Y11" s="4"/>
      <c r="Z11" s="4"/>
    </row>
    <row r="12" ht="62" customHeight="1">
      <c r="A12" s="20"/>
      <c r="B12" s="20"/>
      <c r="C12" s="20"/>
      <c r="D12" s="20"/>
      <c r="E12" s="20"/>
      <c r="F12" s="20"/>
      <c r="G12" s="82"/>
      <c r="H12" s="28"/>
      <c r="I12" s="90"/>
      <c r="J12" s="86"/>
      <c r="K12" s="94"/>
      <c r="L12" s="22"/>
      <c r="M12" s="22"/>
      <c r="N12" s="45"/>
      <c r="O12" s="45"/>
      <c r="P12" s="45"/>
      <c r="Q12" s="26"/>
      <c r="R12" s="22"/>
      <c r="S12" s="58">
        <f>IF(OR(R12&lt;&gt;"実施済",COUNT(Q12)&lt;&gt;1),"",IF(OR(B12="",F12="",COUNT(G12)&lt;&gt;1),"基準未設定",IF(M12="欠落","不一致",IF(COUNT(J12)&lt;&gt;1,"採点待ち",IF(J12=G12,"一致","不一致")))))</f>
        <v/>
      </c>
      <c r="T12" s="22"/>
      <c r="U12" s="22"/>
      <c r="V12" s="22"/>
      <c r="W12" s="54"/>
      <c r="X12" s="20"/>
      <c r="Y12" s="20"/>
      <c r="Z12" s="20"/>
    </row>
    <row r="13" ht="62" customHeight="1">
      <c r="A13" s="4"/>
      <c r="B13" s="4"/>
      <c r="C13" s="4"/>
      <c r="D13" s="4"/>
      <c r="E13" s="4"/>
      <c r="F13" s="4"/>
      <c r="G13" s="83"/>
      <c r="H13" s="29"/>
      <c r="I13" s="91"/>
      <c r="J13" s="87"/>
      <c r="K13" s="95"/>
      <c r="L13" s="23"/>
      <c r="M13" s="23"/>
      <c r="N13" s="47"/>
      <c r="O13" s="47"/>
      <c r="P13" s="47"/>
      <c r="Q13" s="48"/>
      <c r="R13" s="23"/>
      <c r="S13" s="58">
        <f>IF(OR(R13&lt;&gt;"実施済",COUNT(Q13)&lt;&gt;1),"",IF(OR(B13="",F13="",COUNT(G13)&lt;&gt;1),"基準未設定",IF(M13="欠落","不一致",IF(COUNT(J13)&lt;&gt;1,"採点待ち",IF(J13=G13,"一致","不一致")))))</f>
        <v/>
      </c>
      <c r="T13" s="23"/>
      <c r="U13" s="23"/>
      <c r="V13" s="23"/>
      <c r="W13" s="55"/>
      <c r="X13" s="4"/>
      <c r="Y13" s="4"/>
      <c r="Z13" s="4"/>
    </row>
    <row r="14" ht="62" customHeight="1">
      <c r="A14" s="20"/>
      <c r="B14" s="20"/>
      <c r="C14" s="20"/>
      <c r="D14" s="20"/>
      <c r="E14" s="20"/>
      <c r="F14" s="20"/>
      <c r="G14" s="82"/>
      <c r="H14" s="28"/>
      <c r="I14" s="90"/>
      <c r="J14" s="86"/>
      <c r="K14" s="94"/>
      <c r="L14" s="22"/>
      <c r="M14" s="22"/>
      <c r="N14" s="45"/>
      <c r="O14" s="45"/>
      <c r="P14" s="45"/>
      <c r="Q14" s="26"/>
      <c r="R14" s="22"/>
      <c r="S14" s="58">
        <f>IF(OR(R14&lt;&gt;"実施済",COUNT(Q14)&lt;&gt;1),"",IF(OR(B14="",F14="",COUNT(G14)&lt;&gt;1),"基準未設定",IF(M14="欠落","不一致",IF(COUNT(J14)&lt;&gt;1,"採点待ち",IF(J14=G14,"一致","不一致")))))</f>
        <v/>
      </c>
      <c r="T14" s="22"/>
      <c r="U14" s="22"/>
      <c r="V14" s="22"/>
      <c r="W14" s="54"/>
      <c r="X14" s="20"/>
      <c r="Y14" s="20"/>
      <c r="Z14" s="20"/>
    </row>
    <row r="15" ht="62" customHeight="1">
      <c r="A15" s="4"/>
      <c r="B15" s="4"/>
      <c r="C15" s="4"/>
      <c r="D15" s="4"/>
      <c r="E15" s="4"/>
      <c r="F15" s="4"/>
      <c r="G15" s="83"/>
      <c r="H15" s="29"/>
      <c r="I15" s="91"/>
      <c r="J15" s="87"/>
      <c r="K15" s="95"/>
      <c r="L15" s="23"/>
      <c r="M15" s="23"/>
      <c r="N15" s="47"/>
      <c r="O15" s="47"/>
      <c r="P15" s="47"/>
      <c r="Q15" s="48"/>
      <c r="R15" s="23"/>
      <c r="S15" s="58">
        <f>IF(OR(R15&lt;&gt;"実施済",COUNT(Q15)&lt;&gt;1),"",IF(OR(B15="",F15="",COUNT(G15)&lt;&gt;1),"基準未設定",IF(M15="欠落","不一致",IF(COUNT(J15)&lt;&gt;1,"採点待ち",IF(J15=G15,"一致","不一致")))))</f>
        <v/>
      </c>
      <c r="T15" s="23"/>
      <c r="U15" s="23"/>
      <c r="V15" s="23"/>
      <c r="W15" s="55"/>
      <c r="X15" s="4"/>
      <c r="Y15" s="4"/>
      <c r="Z15" s="4"/>
    </row>
  </sheetData>
  <mergeCells>
    <mergeCell ref="A1:Z1"/>
    <mergeCell ref="A2:Z3"/>
  </mergeCells>
  <conditionalFormatting sqref="S6:S15">
    <cfRule type="expression" dxfId="2" priority="1">
      <formula>S6="不一致"</formula>
    </cfRule>
  </conditionalFormatting>
  <conditionalFormatting sqref="T6:T15">
    <cfRule type="expression" dxfId="3" priority="2">
      <formula>OR(T6="要確認",T6="保留")</formula>
    </cfRule>
  </conditionalFormatting>
  <dataValidations count="4">
    <dataValidation type="list" sqref="L6:L15">
      <formula1>"提供あり,提供なし,未確認"</formula1>
    </dataValidation>
    <dataValidation type="list" sqref="M6:M15">
      <formula1>"なし,誤読,欠落,行ずれ,余分な抽出,その他"</formula1>
    </dataValidation>
    <dataValidation type="list" sqref="R6:R15">
      <formula1>"未実施,実施済"</formula1>
    </dataValidation>
    <dataValidation type="list" sqref="T6:T15">
      <formula1>"未確認,要確認,保留,確認済み"</formula1>
    </dataValidation>
  </dataValidations>
  <pageMargins left="0.7" right="0.7" top="0.75" bottom="0.75" header="0.3" footer="0.3"/>
  <tableParts count="1">
    <tablePart ns1:id="Rbe9f56bc4b4a40bf"/>
  </tableParts>
</worksheet>
</file>

<file path=xl/worksheets/sheet6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5" hidden="0" customWidth="1"/>
    <col min="2" max="2" width="16" hidden="0" customWidth="1"/>
    <col min="3" max="3" width="18" hidden="0" customWidth="1"/>
    <col min="4" max="4" width="16" hidden="0" customWidth="1"/>
    <col min="5" max="5" width="17" hidden="0" customWidth="1"/>
    <col min="6" max="6" width="17" hidden="0" customWidth="1"/>
    <col min="7" max="7" width="17" hidden="0" customWidth="1"/>
    <col min="8" max="8" width="17" hidden="0" customWidth="1"/>
    <col min="9" max="9" width="22" hidden="0" customWidth="1"/>
    <col min="10" max="10" width="24" hidden="0" customWidth="1"/>
    <col min="11" max="11" width="22" hidden="0" customWidth="1"/>
    <col min="12" max="12" width="22" hidden="0" customWidth="1"/>
    <col min="13" max="13" width="20" hidden="0" customWidth="1"/>
    <col min="14" max="14" width="25" hidden="0" customWidth="1"/>
    <col min="15" max="15" width="25" hidden="0" customWidth="1"/>
    <col min="16" max="16" width="22" hidden="0" customWidth="1"/>
    <col min="17" max="17" width="19" hidden="0" customWidth="1"/>
    <col min="18" max="18" width="24" hidden="0" customWidth="1"/>
    <col min="19" max="19" width="37" hidden="0" customWidth="1"/>
    <col min="20" max="20" width="37" hidden="0" customWidth="1"/>
  </cols>
  <sheetData>
    <row r="1" ht="38" customHeight="1">
      <c r="A1" s="9" t="str">
        <v>帳票単位の時間｜実験前の設計表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ht="24" customHeight="1">
      <c r="A2" s="13" t="str">
        <v>単位は秒。未測定は空欄。工程時間は直列・非重複の4工程。人の実作業と待ちを分けます。登録後の修正は別集計です。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ht="24" customHeight="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ht="34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ht="44" customHeight="1">
      <c r="A5" s="17" t="str">
        <v>評価ID</v>
      </c>
      <c r="B5" s="17" t="str">
        <v>帳票ID</v>
      </c>
      <c r="C5" s="17" t="str">
        <v>測定実施日</v>
      </c>
      <c r="D5" s="17" t="str">
        <v>実施状態</v>
      </c>
      <c r="E5" s="17" t="str">
        <v>読取時間（秒）</v>
      </c>
      <c r="F5" s="17" t="str">
        <v>確認時間（秒）</v>
      </c>
      <c r="G5" s="17" t="str">
        <v>訂正時間（秒）</v>
      </c>
      <c r="H5" s="17" t="str">
        <v>登録時間（秒）</v>
      </c>
      <c r="I5" s="17" t="str">
        <v>工程時間合計（秒）</v>
      </c>
      <c r="J5" s="17" t="str">
        <v>登録中の人実作業（秒）</v>
      </c>
      <c r="K5" s="17" t="str">
        <v>人の作業合計（秒）</v>
      </c>
      <c r="L5" s="17" t="str">
        <v>登録後の修正（秒）</v>
      </c>
      <c r="M5" s="17" t="str">
        <v>再処理回数（回）</v>
      </c>
      <c r="N5" s="17" t="str">
        <v>開始日時</v>
      </c>
      <c r="O5" s="17" t="str">
        <v>終了日時</v>
      </c>
      <c r="P5" s="17" t="str">
        <v>経過時間（秒）</v>
      </c>
      <c r="Q5" s="17" t="str">
        <v>登録状態</v>
      </c>
      <c r="R5" s="17" t="str">
        <v>登録先記録ID</v>
      </c>
      <c r="S5" s="17" t="str">
        <v>影響・保留理由</v>
      </c>
      <c r="T5" s="17" t="str">
        <v>補足</v>
      </c>
    </row>
    <row r="6" ht="52" customHeight="1">
      <c r="A6" s="20" t="str">
        <v>RUN-EX</v>
      </c>
      <c r="B6" s="20" t="str">
        <v>S01</v>
      </c>
      <c r="C6" s="26"/>
      <c r="D6" s="22" t="str">
        <v>未実施</v>
      </c>
      <c r="E6" s="45"/>
      <c r="F6" s="45"/>
      <c r="G6" s="45"/>
      <c r="H6" s="45"/>
      <c r="I6" s="68">
        <f>IF(AND(D6="実施済",COUNT(C6)=1,COUNT(E6:H6)=4,MIN(E6:H6)&gt;=0),SUM(E6:H6),"")</f>
        <v/>
      </c>
      <c r="J6" s="45"/>
      <c r="K6" s="68">
        <f>IF(AND(D6="実施済",COUNT(C6)=1,COUNT(F6:H6)=3,COUNT(J6)=1,MIN(F6:H6)&gt;=0,J6&gt;=0,J6&lt;=H6),SUM(F6:G6,J6),"")</f>
        <v/>
      </c>
      <c r="L6" s="45"/>
      <c r="M6" s="22"/>
      <c r="N6" s="64"/>
      <c r="O6" s="64"/>
      <c r="P6" s="68">
        <f>IF(AND(D6="実施済",COUNT(N6:O6)=2,O6&gt;=N6),ROUND((O6-N6)*86400,1),"")</f>
        <v/>
      </c>
      <c r="Q6" s="22"/>
      <c r="R6" s="22"/>
      <c r="S6" s="22"/>
      <c r="T6" s="22"/>
    </row>
    <row r="7" ht="52" customHeight="1">
      <c r="A7" s="4" t="str">
        <v>RUN-EX</v>
      </c>
      <c r="B7" s="4" t="str">
        <v>S02</v>
      </c>
      <c r="C7" s="48"/>
      <c r="D7" s="23" t="str">
        <v>未実施</v>
      </c>
      <c r="E7" s="47"/>
      <c r="F7" s="47"/>
      <c r="G7" s="47"/>
      <c r="H7" s="47"/>
      <c r="I7" s="68">
        <f>IF(AND(D7="実施済",COUNT(C7)=1,COUNT(E7:H7)=4,MIN(E7:H7)&gt;=0),SUM(E7:H7),"")</f>
        <v/>
      </c>
      <c r="J7" s="47"/>
      <c r="K7" s="68">
        <f>IF(AND(D7="実施済",COUNT(C7)=1,COUNT(F7:H7)=3,COUNT(J7)=1,MIN(F7:H7)&gt;=0,J7&gt;=0,J7&lt;=H7),SUM(F7:G7,J7),"")</f>
        <v/>
      </c>
      <c r="L7" s="47"/>
      <c r="M7" s="23"/>
      <c r="N7" s="65"/>
      <c r="O7" s="65"/>
      <c r="P7" s="68">
        <f>IF(AND(D7="実施済",COUNT(N7:O7)=2,O7&gt;=N7),ROUND((O7-N7)*86400,1),"")</f>
        <v/>
      </c>
      <c r="Q7" s="23"/>
      <c r="R7" s="23"/>
      <c r="S7" s="23"/>
      <c r="T7" s="23"/>
    </row>
    <row r="8" ht="52" customHeight="1">
      <c r="A8" s="20" t="str">
        <v>RUN-EX</v>
      </c>
      <c r="B8" s="20" t="str">
        <v>S03</v>
      </c>
      <c r="C8" s="26"/>
      <c r="D8" s="22" t="str">
        <v>未実施</v>
      </c>
      <c r="E8" s="45"/>
      <c r="F8" s="45"/>
      <c r="G8" s="45"/>
      <c r="H8" s="45"/>
      <c r="I8" s="68">
        <f>IF(AND(D8="実施済",COUNT(C8)=1,COUNT(E8:H8)=4,MIN(E8:H8)&gt;=0),SUM(E8:H8),"")</f>
        <v/>
      </c>
      <c r="J8" s="45"/>
      <c r="K8" s="68">
        <f>IF(AND(D8="実施済",COUNT(C8)=1,COUNT(F8:H8)=3,COUNT(J8)=1,MIN(F8:H8)&gt;=0,J8&gt;=0,J8&lt;=H8),SUM(F8:G8,J8),"")</f>
        <v/>
      </c>
      <c r="L8" s="45"/>
      <c r="M8" s="22"/>
      <c r="N8" s="64"/>
      <c r="O8" s="64"/>
      <c r="P8" s="68">
        <f>IF(AND(D8="実施済",COUNT(N8:O8)=2,O8&gt;=N8),ROUND((O8-N8)*86400,1),"")</f>
        <v/>
      </c>
      <c r="Q8" s="22"/>
      <c r="R8" s="22"/>
      <c r="S8" s="22"/>
      <c r="T8" s="22"/>
    </row>
    <row r="9" ht="52" customHeight="1">
      <c r="A9" s="4" t="str">
        <v>RUN-EX</v>
      </c>
      <c r="B9" s="4" t="str">
        <v>S04</v>
      </c>
      <c r="C9" s="48"/>
      <c r="D9" s="23" t="str">
        <v>未実施</v>
      </c>
      <c r="E9" s="47"/>
      <c r="F9" s="47"/>
      <c r="G9" s="47"/>
      <c r="H9" s="47"/>
      <c r="I9" s="68">
        <f>IF(AND(D9="実施済",COUNT(C9)=1,COUNT(E9:H9)=4,MIN(E9:H9)&gt;=0),SUM(E9:H9),"")</f>
        <v/>
      </c>
      <c r="J9" s="47"/>
      <c r="K9" s="68">
        <f>IF(AND(D9="実施済",COUNT(C9)=1,COUNT(F9:H9)=3,COUNT(J9)=1,MIN(F9:H9)&gt;=0,J9&gt;=0,J9&lt;=H9),SUM(F9:G9,J9),"")</f>
        <v/>
      </c>
      <c r="L9" s="47"/>
      <c r="M9" s="23"/>
      <c r="N9" s="65"/>
      <c r="O9" s="65"/>
      <c r="P9" s="68">
        <f>IF(AND(D9="実施済",COUNT(N9:O9)=2,O9&gt;=N9),ROUND((O9-N9)*86400,1),"")</f>
        <v/>
      </c>
      <c r="Q9" s="23"/>
      <c r="R9" s="23"/>
      <c r="S9" s="23"/>
      <c r="T9" s="23"/>
    </row>
  </sheetData>
  <mergeCells>
    <mergeCell ref="A1:T1"/>
    <mergeCell ref="A2:T3"/>
  </mergeCells>
  <conditionalFormatting sqref="J6:J9">
    <cfRule type="expression" dxfId="4" priority="1">
      <formula>AND(COUNT(H6:J6)=3,J6&gt;H6)</formula>
    </cfRule>
  </conditionalFormatting>
  <dataValidations count="2">
    <dataValidation type="list" sqref="D6:D9">
      <formula1>"未実施,実施済"</formula1>
    </dataValidation>
    <dataValidation type="list" sqref="Q6:Q9">
      <formula1>"未登録,要確認,保留,確認済み,登録済み,登録エラー"</formula1>
    </dataValidation>
  </dataValidations>
  <pageMargins left="0.7" right="0.7" top="0.75" bottom="0.75" header="0.3" footer="0.3"/>
  <tableParts count="1">
    <tablePart ns1:id="Rd1e51e53c18b4bc3"/>
  </tableParts>
</worksheet>
</file>

<file path=xl/worksheets/sheet7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5" hidden="0" customWidth="1"/>
    <col min="2" max="2" width="16" hidden="0" customWidth="1"/>
    <col min="3" max="3" width="18" hidden="0" customWidth="1"/>
    <col min="4" max="4" width="16" hidden="0" customWidth="1"/>
    <col min="5" max="5" width="17" hidden="0" customWidth="1"/>
    <col min="6" max="6" width="17" hidden="0" customWidth="1"/>
    <col min="7" max="7" width="17" hidden="0" customWidth="1"/>
    <col min="8" max="8" width="17" hidden="0" customWidth="1"/>
    <col min="9" max="9" width="22" hidden="0" customWidth="1"/>
    <col min="10" max="10" width="24" hidden="0" customWidth="1"/>
    <col min="11" max="11" width="22" hidden="0" customWidth="1"/>
    <col min="12" max="12" width="22" hidden="0" customWidth="1"/>
    <col min="13" max="13" width="20" hidden="0" customWidth="1"/>
    <col min="14" max="14" width="25" hidden="0" customWidth="1"/>
    <col min="15" max="15" width="25" hidden="0" customWidth="1"/>
    <col min="16" max="16" width="22" hidden="0" customWidth="1"/>
    <col min="17" max="17" width="19" hidden="0" customWidth="1"/>
    <col min="18" max="18" width="24" hidden="0" customWidth="1"/>
    <col min="19" max="19" width="37" hidden="0" customWidth="1"/>
    <col min="20" max="20" width="37" hidden="0" customWidth="1"/>
  </cols>
  <sheetData>
    <row r="1" ht="38" customHeight="1">
      <c r="A1" s="9" t="str">
        <v>帳票単位の時間｜未記入版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ht="24" customHeight="1">
      <c r="A2" s="13" t="str">
        <v>単位は秒。未測定は空欄。工程時間は直列・非重複の4工程。人の実作業と待ちを分けます。登録後の修正は別集計です。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ht="24" customHeight="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ht="34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ht="44" customHeight="1">
      <c r="A5" s="17" t="str">
        <v>評価ID</v>
      </c>
      <c r="B5" s="17" t="str">
        <v>帳票ID</v>
      </c>
      <c r="C5" s="17" t="str">
        <v>測定実施日</v>
      </c>
      <c r="D5" s="17" t="str">
        <v>実施状態</v>
      </c>
      <c r="E5" s="17" t="str">
        <v>読取時間（秒）</v>
      </c>
      <c r="F5" s="17" t="str">
        <v>確認時間（秒）</v>
      </c>
      <c r="G5" s="17" t="str">
        <v>訂正時間（秒）</v>
      </c>
      <c r="H5" s="17" t="str">
        <v>登録時間（秒）</v>
      </c>
      <c r="I5" s="17" t="str">
        <v>工程時間合計（秒）</v>
      </c>
      <c r="J5" s="17" t="str">
        <v>登録中の人実作業（秒）</v>
      </c>
      <c r="K5" s="17" t="str">
        <v>人の作業合計（秒）</v>
      </c>
      <c r="L5" s="17" t="str">
        <v>登録後の修正（秒）</v>
      </c>
      <c r="M5" s="17" t="str">
        <v>再処理回数（回）</v>
      </c>
      <c r="N5" s="17" t="str">
        <v>開始日時</v>
      </c>
      <c r="O5" s="17" t="str">
        <v>終了日時</v>
      </c>
      <c r="P5" s="17" t="str">
        <v>経過時間（秒）</v>
      </c>
      <c r="Q5" s="17" t="str">
        <v>登録状態</v>
      </c>
      <c r="R5" s="17" t="str">
        <v>登録先記録ID</v>
      </c>
      <c r="S5" s="17" t="str">
        <v>影響・保留理由</v>
      </c>
      <c r="T5" s="17" t="str">
        <v>補足</v>
      </c>
    </row>
    <row r="6" ht="52" customHeight="1">
      <c r="A6" s="20"/>
      <c r="B6" s="20"/>
      <c r="C6" s="26"/>
      <c r="D6" s="22"/>
      <c r="E6" s="45"/>
      <c r="F6" s="45"/>
      <c r="G6" s="45"/>
      <c r="H6" s="45"/>
      <c r="I6" s="68">
        <f>IF(AND(D6="実施済",COUNT(C6)=1,COUNT(E6:H6)=4,MIN(E6:H6)&gt;=0),SUM(E6:H6),"")</f>
        <v/>
      </c>
      <c r="J6" s="45"/>
      <c r="K6" s="68">
        <f>IF(AND(D6="実施済",COUNT(C6)=1,COUNT(F6:H6)=3,COUNT(J6)=1,MIN(F6:H6)&gt;=0,J6&gt;=0,J6&lt;=H6),SUM(F6:G6,J6),"")</f>
        <v/>
      </c>
      <c r="L6" s="45"/>
      <c r="M6" s="22"/>
      <c r="N6" s="64"/>
      <c r="O6" s="64"/>
      <c r="P6" s="68">
        <f>IF(AND(D6="実施済",COUNT(N6:O6)=2,O6&gt;=N6),ROUND((O6-N6)*86400,1),"")</f>
        <v/>
      </c>
      <c r="Q6" s="22"/>
      <c r="R6" s="22"/>
      <c r="S6" s="22"/>
      <c r="T6" s="22"/>
    </row>
    <row r="7" ht="52" customHeight="1">
      <c r="A7" s="4"/>
      <c r="B7" s="4"/>
      <c r="C7" s="48"/>
      <c r="D7" s="23"/>
      <c r="E7" s="47"/>
      <c r="F7" s="47"/>
      <c r="G7" s="47"/>
      <c r="H7" s="47"/>
      <c r="I7" s="68">
        <f>IF(AND(D7="実施済",COUNT(C7)=1,COUNT(E7:H7)=4,MIN(E7:H7)&gt;=0),SUM(E7:H7),"")</f>
        <v/>
      </c>
      <c r="J7" s="47"/>
      <c r="K7" s="68">
        <f>IF(AND(D7="実施済",COUNT(C7)=1,COUNT(F7:H7)=3,COUNT(J7)=1,MIN(F7:H7)&gt;=0,J7&gt;=0,J7&lt;=H7),SUM(F7:G7,J7),"")</f>
        <v/>
      </c>
      <c r="L7" s="47"/>
      <c r="M7" s="23"/>
      <c r="N7" s="65"/>
      <c r="O7" s="65"/>
      <c r="P7" s="68">
        <f>IF(AND(D7="実施済",COUNT(N7:O7)=2,O7&gt;=N7),ROUND((O7-N7)*86400,1),"")</f>
        <v/>
      </c>
      <c r="Q7" s="23"/>
      <c r="R7" s="23"/>
      <c r="S7" s="23"/>
      <c r="T7" s="23"/>
    </row>
    <row r="8" ht="52" customHeight="1">
      <c r="A8" s="20"/>
      <c r="B8" s="20"/>
      <c r="C8" s="26"/>
      <c r="D8" s="22"/>
      <c r="E8" s="45"/>
      <c r="F8" s="45"/>
      <c r="G8" s="45"/>
      <c r="H8" s="45"/>
      <c r="I8" s="68">
        <f>IF(AND(D8="実施済",COUNT(C8)=1,COUNT(E8:H8)=4,MIN(E8:H8)&gt;=0),SUM(E8:H8),"")</f>
        <v/>
      </c>
      <c r="J8" s="45"/>
      <c r="K8" s="68">
        <f>IF(AND(D8="実施済",COUNT(C8)=1,COUNT(F8:H8)=3,COUNT(J8)=1,MIN(F8:H8)&gt;=0,J8&gt;=0,J8&lt;=H8),SUM(F8:G8,J8),"")</f>
        <v/>
      </c>
      <c r="L8" s="45"/>
      <c r="M8" s="22"/>
      <c r="N8" s="64"/>
      <c r="O8" s="64"/>
      <c r="P8" s="68">
        <f>IF(AND(D8="実施済",COUNT(N8:O8)=2,O8&gt;=N8),ROUND((O8-N8)*86400,1),"")</f>
        <v/>
      </c>
      <c r="Q8" s="22"/>
      <c r="R8" s="22"/>
      <c r="S8" s="22"/>
      <c r="T8" s="22"/>
    </row>
    <row r="9" ht="52" customHeight="1">
      <c r="A9" s="4"/>
      <c r="B9" s="4"/>
      <c r="C9" s="48"/>
      <c r="D9" s="23"/>
      <c r="E9" s="47"/>
      <c r="F9" s="47"/>
      <c r="G9" s="47"/>
      <c r="H9" s="47"/>
      <c r="I9" s="68">
        <f>IF(AND(D9="実施済",COUNT(C9)=1,COUNT(E9:H9)=4,MIN(E9:H9)&gt;=0),SUM(E9:H9),"")</f>
        <v/>
      </c>
      <c r="J9" s="47"/>
      <c r="K9" s="68">
        <f>IF(AND(D9="実施済",COUNT(C9)=1,COUNT(F9:H9)=3,COUNT(J9)=1,MIN(F9:H9)&gt;=0,J9&gt;=0,J9&lt;=H9),SUM(F9:G9,J9),"")</f>
        <v/>
      </c>
      <c r="L9" s="47"/>
      <c r="M9" s="23"/>
      <c r="N9" s="65"/>
      <c r="O9" s="65"/>
      <c r="P9" s="68">
        <f>IF(AND(D9="実施済",COUNT(N9:O9)=2,O9&gt;=N9),ROUND((O9-N9)*86400,1),"")</f>
        <v/>
      </c>
      <c r="Q9" s="23"/>
      <c r="R9" s="23"/>
      <c r="S9" s="23"/>
      <c r="T9" s="23"/>
    </row>
    <row r="10" ht="52" customHeight="1">
      <c r="A10" s="20"/>
      <c r="B10" s="20"/>
      <c r="C10" s="26"/>
      <c r="D10" s="22"/>
      <c r="E10" s="45"/>
      <c r="F10" s="45"/>
      <c r="G10" s="45"/>
      <c r="H10" s="45"/>
      <c r="I10" s="68">
        <f>IF(AND(D10="実施済",COUNT(C10)=1,COUNT(E10:H10)=4,MIN(E10:H10)&gt;=0),SUM(E10:H10),"")</f>
        <v/>
      </c>
      <c r="J10" s="45"/>
      <c r="K10" s="68">
        <f>IF(AND(D10="実施済",COUNT(C10)=1,COUNT(F10:H10)=3,COUNT(J10)=1,MIN(F10:H10)&gt;=0,J10&gt;=0,J10&lt;=H10),SUM(F10:G10,J10),"")</f>
        <v/>
      </c>
      <c r="L10" s="45"/>
      <c r="M10" s="22"/>
      <c r="N10" s="64"/>
      <c r="O10" s="64"/>
      <c r="P10" s="68">
        <f>IF(AND(D10="実施済",COUNT(N10:O10)=2,O10&gt;=N10),ROUND((O10-N10)*86400,1),"")</f>
        <v/>
      </c>
      <c r="Q10" s="22"/>
      <c r="R10" s="22"/>
      <c r="S10" s="22"/>
      <c r="T10" s="22"/>
    </row>
    <row r="11" ht="52" customHeight="1">
      <c r="A11" s="4"/>
      <c r="B11" s="4"/>
      <c r="C11" s="48"/>
      <c r="D11" s="23"/>
      <c r="E11" s="47"/>
      <c r="F11" s="47"/>
      <c r="G11" s="47"/>
      <c r="H11" s="47"/>
      <c r="I11" s="68">
        <f>IF(AND(D11="実施済",COUNT(C11)=1,COUNT(E11:H11)=4,MIN(E11:H11)&gt;=0),SUM(E11:H11),"")</f>
        <v/>
      </c>
      <c r="J11" s="47"/>
      <c r="K11" s="68">
        <f>IF(AND(D11="実施済",COUNT(C11)=1,COUNT(F11:H11)=3,COUNT(J11)=1,MIN(F11:H11)&gt;=0,J11&gt;=0,J11&lt;=H11),SUM(F11:G11,J11),"")</f>
        <v/>
      </c>
      <c r="L11" s="47"/>
      <c r="M11" s="23"/>
      <c r="N11" s="65"/>
      <c r="O11" s="65"/>
      <c r="P11" s="68">
        <f>IF(AND(D11="実施済",COUNT(N11:O11)=2,O11&gt;=N11),ROUND((O11-N11)*86400,1),"")</f>
        <v/>
      </c>
      <c r="Q11" s="23"/>
      <c r="R11" s="23"/>
      <c r="S11" s="23"/>
      <c r="T11" s="23"/>
    </row>
    <row r="12" ht="52" customHeight="1">
      <c r="A12" s="20"/>
      <c r="B12" s="20"/>
      <c r="C12" s="26"/>
      <c r="D12" s="22"/>
      <c r="E12" s="45"/>
      <c r="F12" s="45"/>
      <c r="G12" s="45"/>
      <c r="H12" s="45"/>
      <c r="I12" s="68">
        <f>IF(AND(D12="実施済",COUNT(C12)=1,COUNT(E12:H12)=4,MIN(E12:H12)&gt;=0),SUM(E12:H12),"")</f>
        <v/>
      </c>
      <c r="J12" s="45"/>
      <c r="K12" s="68">
        <f>IF(AND(D12="実施済",COUNT(C12)=1,COUNT(F12:H12)=3,COUNT(J12)=1,MIN(F12:H12)&gt;=0,J12&gt;=0,J12&lt;=H12),SUM(F12:G12,J12),"")</f>
        <v/>
      </c>
      <c r="L12" s="45"/>
      <c r="M12" s="22"/>
      <c r="N12" s="64"/>
      <c r="O12" s="64"/>
      <c r="P12" s="68">
        <f>IF(AND(D12="実施済",COUNT(N12:O12)=2,O12&gt;=N12),ROUND((O12-N12)*86400,1),"")</f>
        <v/>
      </c>
      <c r="Q12" s="22"/>
      <c r="R12" s="22"/>
      <c r="S12" s="22"/>
      <c r="T12" s="22"/>
    </row>
    <row r="13" ht="52" customHeight="1">
      <c r="A13" s="4"/>
      <c r="B13" s="4"/>
      <c r="C13" s="48"/>
      <c r="D13" s="23"/>
      <c r="E13" s="47"/>
      <c r="F13" s="47"/>
      <c r="G13" s="47"/>
      <c r="H13" s="47"/>
      <c r="I13" s="68">
        <f>IF(AND(D13="実施済",COUNT(C13)=1,COUNT(E13:H13)=4,MIN(E13:H13)&gt;=0),SUM(E13:H13),"")</f>
        <v/>
      </c>
      <c r="J13" s="47"/>
      <c r="K13" s="68">
        <f>IF(AND(D13="実施済",COUNT(C13)=1,COUNT(F13:H13)=3,COUNT(J13)=1,MIN(F13:H13)&gt;=0,J13&gt;=0,J13&lt;=H13),SUM(F13:G13,J13),"")</f>
        <v/>
      </c>
      <c r="L13" s="47"/>
      <c r="M13" s="23"/>
      <c r="N13" s="65"/>
      <c r="O13" s="65"/>
      <c r="P13" s="68">
        <f>IF(AND(D13="実施済",COUNT(N13:O13)=2,O13&gt;=N13),ROUND((O13-N13)*86400,1),"")</f>
        <v/>
      </c>
      <c r="Q13" s="23"/>
      <c r="R13" s="23"/>
      <c r="S13" s="23"/>
      <c r="T13" s="23"/>
    </row>
    <row r="14" ht="52" customHeight="1">
      <c r="A14" s="20"/>
      <c r="B14" s="20"/>
      <c r="C14" s="26"/>
      <c r="D14" s="22"/>
      <c r="E14" s="45"/>
      <c r="F14" s="45"/>
      <c r="G14" s="45"/>
      <c r="H14" s="45"/>
      <c r="I14" s="68">
        <f>IF(AND(D14="実施済",COUNT(C14)=1,COUNT(E14:H14)=4,MIN(E14:H14)&gt;=0),SUM(E14:H14),"")</f>
        <v/>
      </c>
      <c r="J14" s="45"/>
      <c r="K14" s="68">
        <f>IF(AND(D14="実施済",COUNT(C14)=1,COUNT(F14:H14)=3,COUNT(J14)=1,MIN(F14:H14)&gt;=0,J14&gt;=0,J14&lt;=H14),SUM(F14:G14,J14),"")</f>
        <v/>
      </c>
      <c r="L14" s="45"/>
      <c r="M14" s="22"/>
      <c r="N14" s="64"/>
      <c r="O14" s="64"/>
      <c r="P14" s="68">
        <f>IF(AND(D14="実施済",COUNT(N14:O14)=2,O14&gt;=N14),ROUND((O14-N14)*86400,1),"")</f>
        <v/>
      </c>
      <c r="Q14" s="22"/>
      <c r="R14" s="22"/>
      <c r="S14" s="22"/>
      <c r="T14" s="22"/>
    </row>
    <row r="15" ht="52" customHeight="1">
      <c r="A15" s="4"/>
      <c r="B15" s="4"/>
      <c r="C15" s="48"/>
      <c r="D15" s="23"/>
      <c r="E15" s="47"/>
      <c r="F15" s="47"/>
      <c r="G15" s="47"/>
      <c r="H15" s="47"/>
      <c r="I15" s="68">
        <f>IF(AND(D15="実施済",COUNT(C15)=1,COUNT(E15:H15)=4,MIN(E15:H15)&gt;=0),SUM(E15:H15),"")</f>
        <v/>
      </c>
      <c r="J15" s="47"/>
      <c r="K15" s="68">
        <f>IF(AND(D15="実施済",COUNT(C15)=1,COUNT(F15:H15)=3,COUNT(J15)=1,MIN(F15:H15)&gt;=0,J15&gt;=0,J15&lt;=H15),SUM(F15:G15,J15),"")</f>
        <v/>
      </c>
      <c r="L15" s="47"/>
      <c r="M15" s="23"/>
      <c r="N15" s="65"/>
      <c r="O15" s="65"/>
      <c r="P15" s="68">
        <f>IF(AND(D15="実施済",COUNT(N15:O15)=2,O15&gt;=N15),ROUND((O15-N15)*86400,1),"")</f>
        <v/>
      </c>
      <c r="Q15" s="23"/>
      <c r="R15" s="23"/>
      <c r="S15" s="23"/>
      <c r="T15" s="23"/>
    </row>
  </sheetData>
  <mergeCells>
    <mergeCell ref="A1:T1"/>
    <mergeCell ref="A2:T3"/>
  </mergeCells>
  <conditionalFormatting sqref="J6:J15">
    <cfRule type="expression" dxfId="5" priority="1">
      <formula>AND(COUNT(H6:J6)=3,J6&gt;H6)</formula>
    </cfRule>
  </conditionalFormatting>
  <dataValidations count="2">
    <dataValidation type="list" sqref="D6:D15">
      <formula1>"未実施,実施済"</formula1>
    </dataValidation>
    <dataValidation type="list" sqref="Q6:Q15">
      <formula1>"未登録,要確認,保留,確認済み,登録済み,登録エラー"</formula1>
    </dataValidation>
  </dataValidations>
  <pageMargins left="0.7" right="0.7" top="0.75" bottom="0.75" header="0.3" footer="0.3"/>
  <tableParts count="1">
    <tablePart ns1:id="R70bddada49794df7"/>
  </tableParts>
</worksheet>
</file>

<file path=xl/worksheets/sheet8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5" hidden="0" customWidth="1"/>
    <col min="2" max="2" width="17" hidden="0" customWidth="1"/>
    <col min="3" max="3" width="25" hidden="0" customWidth="1"/>
    <col min="4" max="4" width="20" hidden="0" customWidth="1"/>
    <col min="5" max="5" width="22" hidden="0" customWidth="1"/>
    <col min="6" max="6" width="18" hidden="0" customWidth="1"/>
    <col min="7" max="7" width="20" hidden="0" customWidth="1"/>
    <col min="8" max="8" width="22" hidden="0" customWidth="1"/>
    <col min="9" max="9" width="40" hidden="0" customWidth="1"/>
    <col min="10" max="10" width="40" hidden="0" customWidth="1"/>
  </cols>
  <sheetData>
    <row r="1" ht="38" customHeight="1">
      <c r="A1" s="9" t="str">
        <v>架空の誤読で採点方法を説明</v>
      </c>
      <c r="B1" s="9"/>
      <c r="C1" s="9"/>
      <c r="D1" s="9"/>
      <c r="E1" s="9"/>
      <c r="F1" s="9"/>
      <c r="G1" s="9"/>
      <c r="H1" s="9"/>
      <c r="I1" s="9"/>
      <c r="J1" s="9"/>
    </row>
    <row r="2" ht="24" customHeight="1">
      <c r="A2" s="13" t="str">
        <v>このシートの抽出値・0.99は全て架空設定です。製品出力でも実測でもありません。実測の採点表・集計には参照しません。</v>
      </c>
      <c r="B2" s="13"/>
      <c r="C2" s="13"/>
      <c r="D2" s="13"/>
      <c r="E2" s="13"/>
      <c r="F2" s="13"/>
      <c r="G2" s="13"/>
      <c r="H2" s="13"/>
      <c r="I2" s="13"/>
      <c r="J2" s="13"/>
    </row>
    <row r="3" ht="24" customHeight="1">
      <c r="A3" s="13"/>
      <c r="B3" s="13"/>
      <c r="C3" s="13"/>
      <c r="D3" s="13"/>
      <c r="E3" s="13"/>
      <c r="F3" s="13"/>
      <c r="G3" s="13"/>
      <c r="H3" s="13"/>
      <c r="I3" s="13"/>
      <c r="J3" s="13"/>
    </row>
    <row r="4" ht="34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ht="44" customHeight="1">
      <c r="A5" s="17" t="str">
        <v>説明ID</v>
      </c>
      <c r="B5" s="17" t="str">
        <v>帳票ID</v>
      </c>
      <c r="C5" s="17" t="str">
        <v>対象項目</v>
      </c>
      <c r="D5" s="17" t="str">
        <v>正解</v>
      </c>
      <c r="E5" s="17" t="str">
        <v>架空の抽出値</v>
      </c>
      <c r="F5" s="17" t="str">
        <v>架空の信頼度</v>
      </c>
      <c r="G5" s="17" t="str">
        <v>説明する誤り</v>
      </c>
      <c r="H5" s="17" t="str">
        <v>期待する判定</v>
      </c>
      <c r="I5" s="17" t="str">
        <v>期待する扱い（設計）</v>
      </c>
      <c r="J5" s="17" t="str">
        <v>説明</v>
      </c>
    </row>
    <row r="6" ht="115" customHeight="1">
      <c r="A6" s="20" t="str">
        <v>EX-01</v>
      </c>
      <c r="B6" s="20" t="str">
        <v>S02</v>
      </c>
      <c r="C6" s="20" t="str">
        <v>金額</v>
      </c>
      <c r="D6" s="20" t="n">
        <v>18000</v>
      </c>
      <c r="E6" s="20" t="n">
        <v>13000</v>
      </c>
      <c r="F6" s="20" t="n">
        <v>0.99</v>
      </c>
      <c r="G6" s="20" t="str">
        <v>誤読</v>
      </c>
      <c r="H6" s="20" t="str">
        <v>不一致</v>
      </c>
      <c r="I6" s="20" t="str">
        <v>重要項目のため原本確認。高信頼度でも確定しない。</v>
      </c>
      <c r="J6" s="20" t="str">
        <v>5文字中4文字一致＝80％。金額は1項目として不一致。</v>
      </c>
    </row>
    <row r="7" ht="115" customHeight="1">
      <c r="A7" s="4" t="str">
        <v>EX-02</v>
      </c>
      <c r="B7" s="4" t="str">
        <v>S03</v>
      </c>
      <c r="C7" s="4" t="str">
        <v>明細2・数量</v>
      </c>
      <c r="D7" s="4" t="n">
        <v>7</v>
      </c>
      <c r="E7" s="4" t="n">
        <v>5</v>
      </c>
      <c r="F7" s="4"/>
      <c r="G7" s="4" t="str">
        <v>行ずれ</v>
      </c>
      <c r="H7" s="4" t="str">
        <v>不一致</v>
      </c>
      <c r="I7" s="4" t="str">
        <v>明細行と原本の対応を確認する。</v>
      </c>
      <c r="J7" s="4" t="str">
        <v>数値そのものが他の明細にあっても正解にしない。</v>
      </c>
    </row>
    <row r="8" ht="115" customHeight="1">
      <c r="A8" s="20" t="str">
        <v>EX-03</v>
      </c>
      <c r="B8" s="20" t="str">
        <v>S01</v>
      </c>
      <c r="C8" s="20" t="str">
        <v>金額</v>
      </c>
      <c r="D8" s="20" t="n">
        <v>12000</v>
      </c>
      <c r="E8" s="20"/>
      <c r="F8" s="20"/>
      <c r="G8" s="20" t="str">
        <v>欠落</v>
      </c>
      <c r="H8" s="20" t="str">
        <v>不一致</v>
      </c>
      <c r="I8" s="20" t="str">
        <v>必須項目の欠落として人へ渡す。</v>
      </c>
      <c r="J8" s="20" t="str">
        <v>未実施の空欄と区別。測定日と実施済みの状態を記録した上で欠落とする。</v>
      </c>
    </row>
    <row r="9" ht="115" customHeight="1">
      <c r="A9" s="4" t="str">
        <v>EX-04</v>
      </c>
      <c r="B9" s="4" t="str">
        <v>S04</v>
      </c>
      <c r="C9" s="4" t="str">
        <v>数量と原本金額</v>
      </c>
      <c r="D9" s="4" t="str">
        <v>18／12000</v>
      </c>
      <c r="E9" s="4" t="str">
        <v>18／12000</v>
      </c>
      <c r="F9" s="4"/>
      <c r="G9" s="4" t="str">
        <v>転記は一致</v>
      </c>
      <c r="H9" s="4" t="str">
        <v>業務上は要確認</v>
      </c>
      <c r="I9" s="4" t="str">
        <v>単価1000円と矛盾。原本金額を18000へ勝手に補完しない。</v>
      </c>
      <c r="J9" s="4" t="str">
        <v>訂正版が得られた場合だけ別の確定値を記録する想定分岐。実行済みではない。</v>
      </c>
    </row>
    <row r="10" ht="115" customHeight="1">
      <c r="A10" s="20" t="str">
        <v>EX-05</v>
      </c>
      <c r="B10" s="20" t="str">
        <v>S01</v>
      </c>
      <c r="C10" s="20" t="str">
        <v>数量</v>
      </c>
      <c r="D10" s="20" t="n">
        <v>12</v>
      </c>
      <c r="E10" s="20" t="n">
        <v>12</v>
      </c>
      <c r="F10" s="20"/>
      <c r="G10" s="20" t="str">
        <v>転記は一致</v>
      </c>
      <c r="H10" s="20" t="str">
        <v>確認の対象</v>
      </c>
      <c r="I10" s="20" t="str">
        <v>信頼度は提供なし。0で埋めず、重要項目は確認する。</v>
      </c>
      <c r="J10" s="20" t="str">
        <v>信頼度の空欄だけで不一致や自動承認を判定しない。</v>
      </c>
    </row>
  </sheetData>
  <mergeCells>
    <mergeCell ref="A1:J1"/>
    <mergeCell ref="A2:J3"/>
  </mergeCells>
  <pageMargins left="0.7" right="0.7" top="0.75" bottom="0.75" header="0.3" footer="0.3"/>
  <tableParts count="1">
    <tablePart ns1:id="R8ef208e37bd44bdb"/>
  </tableParts>
</worksheet>
</file>

<file path=xl/worksheets/sheet9.xml><?xml version="1.0" encoding="utf-8"?>
<worksheet xmlns="http://schemas.openxmlformats.org/spreadsheetml/2006/main">
  <sheetFormatPr defaultRowHeight="15"/>
  <cols>
    <col min="1" max="1" width="18" hidden="0" customWidth="1"/>
    <col min="2" max="2" width="36" hidden="0" customWidth="1"/>
    <col min="3" max="3" width="39" hidden="0" customWidth="1"/>
    <col min="4" max="4" width="39" hidden="0" customWidth="1"/>
    <col min="5" max="5" width="39" hidden="0" customWidth="1"/>
  </cols>
  <sheetData>
    <row r="1" ht="38" customHeight="1">
      <c r="A1" s="9" t="str">
        <v>重要項目の判定基準</v>
      </c>
      <c r="B1" s="9"/>
      <c r="C1" s="9"/>
      <c r="D1" s="9"/>
      <c r="E1" s="9"/>
    </row>
    <row r="2" ht="24" customHeight="1">
      <c r="A2" s="13" t="str">
        <v>本稿の設計例です。業務の影響に応じて、試行前に判定基準を確定してください。</v>
      </c>
      <c r="B2" s="13"/>
      <c r="C2" s="13"/>
      <c r="D2" s="13"/>
      <c r="E2" s="13"/>
    </row>
    <row r="3" ht="24" customHeight="1">
      <c r="A3" s="13"/>
      <c r="B3" s="13"/>
      <c r="C3" s="13"/>
      <c r="D3" s="13"/>
      <c r="E3" s="13"/>
    </row>
    <row r="4" ht="34" customHeight="1">
      <c r="A4" s="4"/>
      <c r="B4" s="4"/>
      <c r="C4" s="4"/>
      <c r="D4" s="4"/>
      <c r="E4" s="4"/>
    </row>
    <row r="5" ht="44" customHeight="1">
      <c r="A5" s="17" t="str">
        <v>対象</v>
      </c>
      <c r="B5" s="17" t="str">
        <v>項目単位の正解条件</v>
      </c>
      <c r="C5" s="17" t="str">
        <v>正規化・記録</v>
      </c>
      <c r="D5" s="17" t="str">
        <v>人へ渡す条件</v>
      </c>
      <c r="E5" s="17" t="str">
        <v>影響・注意</v>
      </c>
    </row>
    <row r="6" ht="102" customHeight="1">
      <c r="A6" s="20" t="str">
        <v>数量</v>
      </c>
      <c r="B6" s="20" t="str">
        <v>箱数の数値が完全一致。明細行・帳票IDも一致。</v>
      </c>
      <c r="C6" s="20" t="str">
        <v>全角数字→半角、桁区切り除去のみ。箱→個などの換算は禁止。</v>
      </c>
      <c r="D6" s="20" t="str">
        <v>取り消し・追記、欠落、行ずれ、不明を人へ。</v>
      </c>
      <c r="E6" s="20" t="str">
        <v>出荷数の誤り。S04は18を有効な数量として採点。</v>
      </c>
    </row>
    <row r="7" ht="102" customHeight="1">
      <c r="A7" s="4" t="str">
        <v>金額</v>
      </c>
      <c r="B7" s="4" t="str">
        <v>原本の税抜円の数値が完全一致。明細行・帳票IDも一致。</v>
      </c>
      <c r="C7" s="4" t="str">
        <v>全角数字→半角、桁区切り除去のみ。原文をI列に保持。</v>
      </c>
      <c r="D7" s="4" t="str">
        <v>単価×数量の矛盾、欠落、不明を人へ。</v>
      </c>
      <c r="E7" s="4" t="str">
        <v>請求額の誤り。S04の採点正解は12000。業務の確定値は別欄。</v>
      </c>
    </row>
    <row r="8" ht="102" customHeight="1">
      <c r="A8" s="20" t="str">
        <v>信頼度</v>
      </c>
      <c r="B8" s="20" t="str">
        <v>正解との照合の代わりにしない。</v>
      </c>
      <c r="C8" s="20" t="str">
        <v>提供なしは数値空欄＋取得状況「提供なし」。</v>
      </c>
      <c r="D8" s="20" t="str">
        <v>返却単位とモデル版を記録。高い値でも重要項目は確認。</v>
      </c>
      <c r="E8" s="20" t="str">
        <v>本例に汎用しきい値は設定していない。</v>
      </c>
    </row>
    <row r="9" ht="102" customHeight="1">
      <c r="A9" s="4" t="str">
        <v>登録</v>
      </c>
      <c r="B9" s="4" t="str">
        <v>確認済みの値と原本参照を渡す。</v>
      </c>
      <c r="C9" s="4" t="str">
        <v>原本の版が変われば再確認。</v>
      </c>
      <c r="D9" s="4" t="str">
        <v>不明・矛盾・重複疑い・通信失敗では止める。</v>
      </c>
      <c r="E9" s="4" t="str">
        <v>確認済み→登録成功を確認後に登録済み。自動登録は実装していない。</v>
      </c>
    </row>
    <row r="10" ht="102" customHeight="1">
      <c r="A10" s="20" t="str">
        <v>サンプル・分母</v>
      </c>
      <c r="B10" s="20" t="str">
        <v>本例は4帳票・5明細・重要10項目。数量5、金額5。</v>
      </c>
      <c r="C10" s="20" t="str">
        <v>欠落も予定件数に含め不一致。未実施は精度を表示しない。</v>
      </c>
      <c r="D10" s="20" t="str">
        <v>別帳票の値や追加明細の誤抽出は別途記録。</v>
      </c>
      <c r="E10" s="20" t="str">
        <v>文字一致率を全体の品質や項目一致率と混同しない。</v>
      </c>
    </row>
  </sheetData>
  <mergeCells>
    <mergeCell ref="A1:E1"/>
    <mergeCell ref="A2:E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>
  <sheetFormatPr defaultRowHeight="15"/>
  <cols>
    <col min="1" max="1" width="36" hidden="0" customWidth="1"/>
    <col min="2" max="2" width="23" hidden="0" customWidth="1"/>
    <col min="3" max="3" width="65" hidden="0" customWidth="1"/>
  </cols>
  <sheetData>
    <row r="1" ht="38" customHeight="1">
      <c r="A1" s="9" t="str">
        <v>評価の進み具合｜実測値は未入力</v>
      </c>
      <c r="B1" s="9"/>
      <c r="C1" s="9"/>
    </row>
    <row r="2" ht="24" customHeight="1">
      <c r="A2" s="13" t="str">
        <v>設計件数と採点完了数だけを表示しています。一致率・時間は未測定のため空欄です。</v>
      </c>
      <c r="B2" s="13"/>
      <c r="C2" s="13"/>
    </row>
    <row r="3" ht="24" customHeight="1">
      <c r="A3" s="13"/>
      <c r="B3" s="13"/>
      <c r="C3" s="13"/>
    </row>
    <row r="4" ht="34" customHeight="1">
      <c r="A4" s="4"/>
      <c r="B4" s="4"/>
      <c r="C4" s="4"/>
    </row>
    <row r="5" ht="44" customHeight="1">
      <c r="A5" s="17" t="str">
        <v>集計項目</v>
      </c>
      <c r="B5" s="17" t="str">
        <v>値</v>
      </c>
      <c r="C5" s="17" t="str">
        <v>表示条件</v>
      </c>
    </row>
    <row r="6" ht="45" customHeight="1">
      <c r="A6" s="20" t="str">
        <v>予定帳票数（枚）</v>
      </c>
      <c r="B6" s="76">
        <f>COUNTA('時間表_記入例'!B6:B9)</f>
        <v>4</v>
      </c>
      <c r="C6" s="20" t="str">
        <v>説明用サンプルの設計値</v>
      </c>
    </row>
    <row r="7" ht="45" customHeight="1">
      <c r="A7" s="4" t="str">
        <v>予定重要項目数（件）</v>
      </c>
      <c r="B7" s="76">
        <f>COUNTA('採点表_記入例'!F6:F15)</f>
        <v>10</v>
      </c>
      <c r="C7" s="4" t="str">
        <v>数量・金額を明細行ごとに採点</v>
      </c>
    </row>
    <row r="8" ht="45" customHeight="1">
      <c r="A8" s="20" t="str">
        <v>採点完了数（件）</v>
      </c>
      <c r="B8" s="76">
        <f>COUNTIF('採点表_記入例'!S6:S15,"一致")+COUNTIF('採点表_記入例'!S6:S15,"不一致")</f>
        <v>0</v>
      </c>
      <c r="C8" s="20" t="str">
        <v>一致または不一致が付いた件数</v>
      </c>
    </row>
    <row r="9" ht="45" customHeight="1">
      <c r="A9" s="4" t="str">
        <v>全重要項目の一致率</v>
      </c>
      <c r="B9" s="77">
        <f>IF(AND(B7&gt;0,B8=B7),COUNTIF('採点表_記入例'!S6:S15,"一致")/B7,"")</f>
        <v/>
      </c>
      <c r="C9" s="4" t="str">
        <v>予定10項目が全て採点済みになるまで空欄</v>
      </c>
    </row>
    <row r="10" ht="45" customHeight="1">
      <c r="A10" s="20" t="str">
        <v>数量の一致率</v>
      </c>
      <c r="B10" s="77">
        <f>IF(AND(COUNTIF('採点表_記入例'!F6:F15,"数量")&gt;0,COUNTIFS('採点表_記入例'!F6:F15,"数量",'採点表_記入例'!S6:S15,"一致")+COUNTIFS('採点表_記入例'!F6:F15,"数量",'採点表_記入例'!S6:S15,"不一致")=COUNTIF('採点表_記入例'!F6:F15,"数量")),COUNTIFS('採点表_記入例'!F6:F15,"数量",'採点表_記入例'!S6:S15,"一致")/COUNTIF('採点表_記入例'!F6:F15,"数量"),"")</f>
        <v/>
      </c>
      <c r="C10" s="20" t="str">
        <v>予定5項目が全て採点済みになるまで空欄</v>
      </c>
    </row>
    <row r="11" ht="45" customHeight="1">
      <c r="A11" s="4" t="str">
        <v>金額の一致率</v>
      </c>
      <c r="B11" s="77">
        <f>IF(AND(COUNTIF('採点表_記入例'!F6:F15,"金額")&gt;0,COUNTIFS('採点表_記入例'!F6:F15,"金額",'採点表_記入例'!S6:S15,"一致")+COUNTIFS('採点表_記入例'!F6:F15,"金額",'採点表_記入例'!S6:S15,"不一致")=COUNTIF('採点表_記入例'!F6:F15,"金額")),COUNTIFS('採点表_記入例'!F6:F15,"金額",'採点表_記入例'!S6:S15,"一致")/COUNTIF('採点表_記入例'!F6:F15,"金額"),"")</f>
        <v/>
      </c>
      <c r="C11" s="4" t="str">
        <v>予定5項目が全て採点済みになるまで空欄</v>
      </c>
    </row>
    <row r="12" ht="45" customHeight="1">
      <c r="A12" s="20" t="str">
        <v>工程時間の記録完了（帳票）</v>
      </c>
      <c r="B12" s="76">
        <f>COUNT('時間表_記入例'!I6:I9)</f>
        <v>0</v>
      </c>
      <c r="C12" s="20" t="str">
        <v>4工程と測定日・実施状態がそろった件数</v>
      </c>
    </row>
    <row r="13" ht="45" customHeight="1">
      <c r="A13" s="4" t="str">
        <v>工程時間合計（秒）</v>
      </c>
      <c r="B13" s="78">
        <f>IF(AND(B6&gt;0,B12=B6),SUM('時間表_記入例'!I6:I9),"")</f>
        <v/>
      </c>
      <c r="C13" s="4" t="str">
        <v>予定4帳票すべての工程合計がそろうまで空欄</v>
      </c>
    </row>
    <row r="14" ht="45" customHeight="1">
      <c r="A14" s="20" t="str">
        <v>1帳票当たり工程時間（秒）</v>
      </c>
      <c r="B14" s="78">
        <f>IF(COUNT(B13)=1,B13/B6,"")</f>
        <v/>
      </c>
      <c r="C14" s="20" t="str">
        <v>全予定帳票の合計÷予定帳票数</v>
      </c>
    </row>
    <row r="15" ht="45" customHeight="1">
      <c r="A15" s="4" t="str">
        <v>人の作業合計（秒）</v>
      </c>
      <c r="B15" s="78">
        <f>IF(AND(B6&gt;0,COUNT('時間表_記入例'!K6:K9)=B6),SUM('時間表_記入例'!K6:K9),"")</f>
        <v/>
      </c>
      <c r="C15" s="4" t="str">
        <v>予定4帳票の人の実作業合計がそろうまで空欄</v>
      </c>
    </row>
    <row r="16" ht="45" customHeight="1">
      <c r="A16" s="20" t="str">
        <v>測定状態</v>
      </c>
      <c r="B16" s="76" t="str">
        <f>IF(B8=0,"未実施",IF(B8&lt;B7,"採点中","採点完了・業務確認は別"))</f>
        <v>未実施</v>
      </c>
      <c r="C16" s="20" t="str">
        <v>架空誤読の説明シートは参照しない</v>
      </c>
    </row>
    <row r="17" ht="45" customHeight="1">
      <c r="A17" s="4" t="str">
        <v>登録・同期の品質</v>
      </c>
      <c r="B17" s="76" t="str">
        <v>未検証</v>
      </c>
      <c r="C17" s="4" t="str">
        <v>項目一致率が高くても自動承認しない。登録済みの実績はない。</v>
      </c>
    </row>
  </sheetData>
  <mergeCells>
    <mergeCell ref="A1:C1"/>
    <mergeCell ref="A2:C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>
  <sheetFormatPr defaultRowHeight="15"/>
  <cols>
    <col min="1" max="1" width="20" hidden="0" customWidth="1"/>
    <col min="2" max="2" width="58" hidden="0" customWidth="1"/>
    <col min="3" max="3" width="18" hidden="0" customWidth="1"/>
    <col min="4" max="4" width="56" hidden="0" customWidth="1"/>
  </cols>
  <sheetData>
    <row r="1" ht="38" customHeight="1">
      <c r="A1" s="9" t="str">
        <v>実施前後のチェック｜設計記入例</v>
      </c>
      <c r="B1" s="9"/>
      <c r="C1" s="9"/>
      <c r="D1" s="9"/>
    </row>
    <row r="2" ht="24" customHeight="1">
      <c r="A2" s="13" t="str">
        <v>「設計済み」は試験や登録の完了ではありません。測定前の正解と基準だけを準備した状態です。</v>
      </c>
      <c r="B2" s="13"/>
      <c r="C2" s="13"/>
      <c r="D2" s="13"/>
    </row>
    <row r="3" ht="24" customHeight="1">
      <c r="A3" s="13"/>
      <c r="B3" s="13"/>
      <c r="C3" s="13"/>
      <c r="D3" s="13"/>
    </row>
    <row r="4" ht="34" customHeight="1">
      <c r="A4" s="4"/>
      <c r="B4" s="4"/>
      <c r="C4" s="4"/>
      <c r="D4" s="4"/>
    </row>
    <row r="5" ht="44" customHeight="1">
      <c r="A5" s="17" t="str">
        <v>確認区分</v>
      </c>
      <c r="B5" s="17" t="str">
        <v>確認する内容</v>
      </c>
      <c r="C5" s="17" t="str">
        <v>状態</v>
      </c>
      <c r="D5" s="17" t="str">
        <v>メモ</v>
      </c>
    </row>
    <row r="6" ht="54" customHeight="1">
      <c r="A6" s="20" t="str">
        <v>比較条件</v>
      </c>
      <c r="B6" s="20" t="str">
        <v>同じ帳票・版・プラン・前処理で比べる</v>
      </c>
      <c r="C6" s="20" t="str">
        <v>設計済み</v>
      </c>
      <c r="D6" s="20" t="str">
        <v>製品と実施環境は未選定</v>
      </c>
    </row>
    <row r="7" ht="54" customHeight="1">
      <c r="A7" s="4" t="str">
        <v>サンプル</v>
      </c>
      <c r="B7" s="4" t="str">
        <v>印字・かすれ・結合・追記を分ける</v>
      </c>
      <c r="C7" s="4" t="str">
        <v>設計済み</v>
      </c>
      <c r="D7" s="4" t="str">
        <v>4枚・5明細・重要10項目</v>
      </c>
    </row>
    <row r="8" ht="54" customHeight="1">
      <c r="A8" s="20" t="str">
        <v>正解</v>
      </c>
      <c r="B8" s="20" t="str">
        <v>原本転記と確認後の確定値を分ける</v>
      </c>
      <c r="C8" s="20" t="str">
        <v>設計済み</v>
      </c>
      <c r="D8" s="20" t="str">
        <v>S04は原本金額12000、登録は保留する設計</v>
      </c>
    </row>
    <row r="9" ht="54" customHeight="1">
      <c r="A9" s="4" t="str">
        <v>信頼度</v>
      </c>
      <c r="B9" s="4" t="str">
        <v>返らない値を0で埋めず、重要項目を確認へ</v>
      </c>
      <c r="C9" s="4" t="str">
        <v>設計済み</v>
      </c>
      <c r="D9" s="4" t="str">
        <v>高信頼度は正解保証ではない</v>
      </c>
    </row>
    <row r="10" ht="54" customHeight="1">
      <c r="A10" s="20" t="str">
        <v>読取り実測</v>
      </c>
      <c r="B10" s="20" t="str">
        <v>抽出値・信頼度・日付を記録する</v>
      </c>
      <c r="C10" s="20" t="str">
        <v>未実施</v>
      </c>
      <c r="D10" s="20"/>
    </row>
    <row r="11" ht="54" customHeight="1">
      <c r="A11" s="4" t="str">
        <v>時間実測</v>
      </c>
      <c r="B11" s="4" t="str">
        <v>読取り・確認・訂正・登録を別々に測る</v>
      </c>
      <c r="C11" s="4" t="str">
        <v>未実施</v>
      </c>
      <c r="D11" s="4"/>
    </row>
    <row r="12" ht="54" customHeight="1">
      <c r="A12" s="20" t="str">
        <v>人の確定</v>
      </c>
      <c r="B12" s="20" t="str">
        <v>根拠・確定値・確認者・日時を残す</v>
      </c>
      <c r="C12" s="20" t="str">
        <v>未実施</v>
      </c>
      <c r="D12" s="20"/>
    </row>
    <row r="13" ht="54" customHeight="1">
      <c r="A13" s="4" t="str">
        <v>登録テスト</v>
      </c>
      <c r="B13" s="4" t="str">
        <v>原本対応・重複・再処理・エラーを確認する</v>
      </c>
      <c r="C13" s="4" t="str">
        <v>未実施</v>
      </c>
      <c r="D13" s="4"/>
    </row>
    <row r="14" ht="54" customHeight="1">
      <c r="A14" s="20" t="str">
        <v>比較の判断</v>
      </c>
      <c r="B14" s="20" t="str">
        <v>誤り・確認工数・誤登録影響を合わせて見る</v>
      </c>
      <c r="C14" s="20" t="str">
        <v>未実施</v>
      </c>
      <c r="D14" s="20"/>
    </row>
  </sheetData>
  <mergeCells>
    <mergeCell ref="A1:D1"/>
    <mergeCell ref="A2:D3"/>
  </mergeCells>
  <dataValidations count="1">
    <dataValidation type="list" sqref="C6:C14">
      <formula1>"未着手,設計済み,未実施,実施済,保留"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>
  <sheetFormatPr defaultRowHeight="15"/>
  <cols>
    <col min="1" max="1" width="20" hidden="0" customWidth="1"/>
    <col min="2" max="2" width="58" hidden="0" customWidth="1"/>
    <col min="3" max="3" width="18" hidden="0" customWidth="1"/>
    <col min="4" max="4" width="56" hidden="0" customWidth="1"/>
  </cols>
  <sheetData>
    <row r="1" ht="38" customHeight="1">
      <c r="A1" s="9" t="str">
        <v>実施前後のチェック｜未記入版</v>
      </c>
      <c r="B1" s="9"/>
      <c r="C1" s="9"/>
      <c r="D1" s="9"/>
    </row>
    <row r="2" ht="24" customHeight="1">
      <c r="A2" s="13" t="str">
        <v>「設計済み」は試験や登録の完了ではありません。測定前の正解と基準だけを準備した状態です。</v>
      </c>
      <c r="B2" s="13"/>
      <c r="C2" s="13"/>
      <c r="D2" s="13"/>
    </row>
    <row r="3" ht="24" customHeight="1">
      <c r="A3" s="13"/>
      <c r="B3" s="13"/>
      <c r="C3" s="13"/>
      <c r="D3" s="13"/>
    </row>
    <row r="4" ht="34" customHeight="1">
      <c r="A4" s="4"/>
      <c r="B4" s="4"/>
      <c r="C4" s="4"/>
      <c r="D4" s="4"/>
    </row>
    <row r="5" ht="44" customHeight="1">
      <c r="A5" s="17" t="str">
        <v>確認区分</v>
      </c>
      <c r="B5" s="17" t="str">
        <v>確認する内容</v>
      </c>
      <c r="C5" s="17" t="str">
        <v>状態</v>
      </c>
      <c r="D5" s="17" t="str">
        <v>メモ</v>
      </c>
    </row>
    <row r="6" ht="54" customHeight="1">
      <c r="A6" s="20" t="str">
        <v>比較条件</v>
      </c>
      <c r="B6" s="20" t="str">
        <v>同じ帳票・版・プラン・前処理で比べる</v>
      </c>
      <c r="C6" s="20"/>
      <c r="D6" s="20"/>
    </row>
    <row r="7" ht="54" customHeight="1">
      <c r="A7" s="4" t="str">
        <v>サンプル</v>
      </c>
      <c r="B7" s="4" t="str">
        <v>印字・かすれ・結合・追記を分ける</v>
      </c>
      <c r="C7" s="4"/>
      <c r="D7" s="4"/>
    </row>
    <row r="8" ht="54" customHeight="1">
      <c r="A8" s="20" t="str">
        <v>正解</v>
      </c>
      <c r="B8" s="20" t="str">
        <v>原本転記と確認後の確定値を分ける</v>
      </c>
      <c r="C8" s="20"/>
      <c r="D8" s="20"/>
    </row>
    <row r="9" ht="54" customHeight="1">
      <c r="A9" s="4" t="str">
        <v>信頼度</v>
      </c>
      <c r="B9" s="4" t="str">
        <v>返らない値を0で埋めず、重要項目を確認へ</v>
      </c>
      <c r="C9" s="4"/>
      <c r="D9" s="4"/>
    </row>
    <row r="10" ht="54" customHeight="1">
      <c r="A10" s="20" t="str">
        <v>読取り実測</v>
      </c>
      <c r="B10" s="20" t="str">
        <v>抽出値・信頼度・日付を記録する</v>
      </c>
      <c r="C10" s="20"/>
      <c r="D10" s="20"/>
    </row>
    <row r="11" ht="54" customHeight="1">
      <c r="A11" s="4" t="str">
        <v>時間実測</v>
      </c>
      <c r="B11" s="4" t="str">
        <v>読取り・確認・訂正・登録を別々に測る</v>
      </c>
      <c r="C11" s="4"/>
      <c r="D11" s="4"/>
    </row>
    <row r="12" ht="54" customHeight="1">
      <c r="A12" s="20" t="str">
        <v>人の確定</v>
      </c>
      <c r="B12" s="20" t="str">
        <v>根拠・確定値・確認者・日時を残す</v>
      </c>
      <c r="C12" s="20"/>
      <c r="D12" s="20"/>
    </row>
    <row r="13" ht="54" customHeight="1">
      <c r="A13" s="4" t="str">
        <v>登録テスト</v>
      </c>
      <c r="B13" s="4" t="str">
        <v>原本対応・重複・再処理・エラーを確認する</v>
      </c>
      <c r="C13" s="4"/>
      <c r="D13" s="4"/>
    </row>
    <row r="14" ht="54" customHeight="1">
      <c r="A14" s="20" t="str">
        <v>比較の判断</v>
      </c>
      <c r="B14" s="20" t="str">
        <v>誤り・確認工数・誤登録影響を合わせて見る</v>
      </c>
      <c r="C14" s="20"/>
      <c r="D14" s="20"/>
    </row>
  </sheetData>
  <mergeCells>
    <mergeCell ref="A1:D1"/>
    <mergeCell ref="A2:D3"/>
  </mergeCells>
  <dataValidations count="1">
    <dataValidation type="list" sqref="C6:C14">
      <formula1>"未着手,設計済み,未実施,実施済,保留"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9" hidden="0" customWidth="1"/>
    <col min="2" max="2" width="21" hidden="0" customWidth="1"/>
    <col min="3" max="3" width="38" hidden="0" customWidth="1"/>
    <col min="4" max="4" width="30" hidden="0" customWidth="1"/>
    <col min="5" max="5" width="38" hidden="0" customWidth="1"/>
    <col min="6" max="6" width="18" hidden="0" customWidth="1"/>
    <col min="7" max="7" width="40" hidden="0" customWidth="1"/>
    <col min="8" max="8" width="40" hidden="0" customWidth="1"/>
    <col min="9" max="9" width="40" hidden="0" customWidth="1"/>
  </cols>
  <sheetData>
    <row r="1" ht="38" customHeight="1">
      <c r="A1" s="9" t="str">
        <v>公開資料と適用範囲</v>
      </c>
      <c r="B1" s="9"/>
      <c r="C1" s="9"/>
      <c r="D1" s="9"/>
      <c r="E1" s="9"/>
      <c r="F1" s="9"/>
      <c r="G1" s="9"/>
      <c r="H1" s="9"/>
      <c r="I1" s="9"/>
    </row>
    <row r="2" ht="24" customHeight="1">
      <c r="A2" s="13" t="str">
        <v>確認日は公開資料の閲覧日です。測定実施日ではありません。原文の長文転載はせず、概念・機能の要約だけを採用しています。</v>
      </c>
      <c r="B2" s="13"/>
      <c r="C2" s="13"/>
      <c r="D2" s="13"/>
      <c r="E2" s="13"/>
      <c r="F2" s="13"/>
      <c r="G2" s="13"/>
      <c r="H2" s="13"/>
      <c r="I2" s="13"/>
    </row>
    <row r="3" ht="24" customHeight="1">
      <c r="A3" s="13"/>
      <c r="B3" s="13"/>
      <c r="C3" s="13"/>
      <c r="D3" s="13"/>
      <c r="E3" s="13"/>
      <c r="F3" s="13"/>
      <c r="G3" s="13"/>
      <c r="H3" s="13"/>
      <c r="I3" s="13"/>
    </row>
    <row r="4" ht="34" customHeight="1">
      <c r="A4" s="4"/>
      <c r="B4" s="4"/>
      <c r="C4" s="4"/>
      <c r="D4" s="4"/>
      <c r="E4" s="4"/>
      <c r="F4" s="4"/>
      <c r="G4" s="4"/>
      <c r="H4" s="4"/>
      <c r="I4" s="4"/>
    </row>
    <row r="5" ht="44" customHeight="1">
      <c r="A5" s="17" t="str">
        <v>出典ID</v>
      </c>
      <c r="B5" s="17" t="str">
        <v>発行元</v>
      </c>
      <c r="C5" s="17" t="str">
        <v>資料名</v>
      </c>
      <c r="D5" s="17" t="str">
        <v>発行／更新日</v>
      </c>
      <c r="E5" s="17" t="str">
        <v>版・API</v>
      </c>
      <c r="F5" s="17" t="str">
        <v>確認日</v>
      </c>
      <c r="G5" s="17" t="str">
        <v>参照箇所</v>
      </c>
      <c r="H5" s="17" t="str">
        <v>URL</v>
      </c>
      <c r="I5" s="17" t="str">
        <v>適用範囲・限界</v>
      </c>
    </row>
    <row r="6" ht="143" customHeight="1">
      <c r="A6" s="20" t="str">
        <v>WF-S22</v>
      </c>
      <c r="B6" s="20" t="str">
        <v>Microsoft</v>
      </c>
      <c r="C6" s="20" t="str">
        <v>Interpret and improve accuracy and confidence scores</v>
      </c>
      <c r="D6" s="20" t="str">
        <v>初出日不明／最終更新2026-04-08</v>
      </c>
      <c r="E6" s="20" t="str">
        <v>Document Intelligence v4.0／API 2024-11-30（GA）の注記を確認</v>
      </c>
      <c r="F6" s="20" t="str">
        <v>2026-09-15</v>
      </c>
      <c r="G6" s="20" t="str">
        <v>Confidence scores; Improve confidence scores; Table, row, and cell confidence</v>
      </c>
      <c r="H6" s="20" t="str">
        <v>https://learn.microsoft.com/en-us/azure/ai-services/document-intelligence/concept/accuracy-confidence?view=doc-intel-4.0.0</v>
      </c>
      <c r="I6" s="20" t="str">
        <v>信頼度の推定性・未提供項目・人の確認。モデル種別や項目による差を伴う。製品間の精度や本稿の運用全体・効果を実証しない。古い応答キーの例は本文に転記しない。</v>
      </c>
    </row>
    <row r="7" ht="143" customHeight="1">
      <c r="A7" s="4" t="str">
        <v>ADD-S01</v>
      </c>
      <c r="B7" s="4" t="str">
        <v>Microsoft</v>
      </c>
      <c r="C7" s="4" t="str">
        <v>Document processing models</v>
      </c>
      <c r="D7" s="4" t="str">
        <v>初出日不明／最終更新2026-06-05</v>
      </c>
      <c r="E7" s="4" t="str">
        <v>Document Intelligence v4.0／API 2024-11-30（GA）</v>
      </c>
      <c r="F7" s="4" t="str">
        <v>2026-09-15</v>
      </c>
      <c r="G7" s="4" t="str">
        <v>Model overview; Model details — Read OCR / Layout analysis</v>
      </c>
      <c r="H7" s="4" t="str">
        <v>https://learn.microsoft.com/en-us/azure/ai-services/document-intelligence/model-overview?view=doc-intel-4.0.0</v>
      </c>
      <c r="I7" s="4" t="str">
        <v>読取りと表・構造抽出の機能区分のみ。対象言語・形式・機能はモデル別。料金、精度、実測時間の根拠にしない。</v>
      </c>
    </row>
    <row r="8" ht="143" customHeight="1">
      <c r="A8" s="20" t="str">
        <v>ADD-S02</v>
      </c>
      <c r="B8" s="20" t="str">
        <v>Microsoft</v>
      </c>
      <c r="C8" s="20" t="str">
        <v>Read model OCR data extraction</v>
      </c>
      <c r="D8" s="20" t="str">
        <v>初出日不明／最終更新2026-08-15</v>
      </c>
      <c r="E8" s="20" t="str">
        <v>Document Intelligence v4.0／API 2024-11-30（GA）</v>
      </c>
      <c r="F8" s="20" t="str">
        <v>2026-09-15</v>
      </c>
      <c r="G8" s="20" t="str">
        <v>Text, lines, and words extraction（v4.0）</v>
      </c>
      <c r="H8" s="20" t="str">
        <v>https://learn.microsoft.com/en-us/azure/ai-services/document-intelligence/prebuilt/read?view=doc-intel-4.0.0</v>
      </c>
      <c r="I8" s="20" t="str">
        <v>対応言語における印字・手書きテキストの抽出、単語位置・信頼度。合成筆跡を含めた品質や日本語業務帳票の精度は未検証。</v>
      </c>
    </row>
    <row r="9" ht="143" customHeight="1">
      <c r="A9" s="4" t="str">
        <v>LINK-E12</v>
      </c>
      <c r="B9" s="4" t="str">
        <v>NeoLogic株式会社</v>
      </c>
      <c r="C9" s="4" t="str">
        <v>紙・FAX・手書きの控えから始める、現場のデジタル化</v>
      </c>
      <c r="D9" s="4" t="str">
        <v>公開2026-07-07／採用改訂2026-09-17</v>
      </c>
      <c r="E9" s="4" t="str">
        <v>本タスク採用原稿</v>
      </c>
      <c r="F9" s="4" t="str">
        <v>2026-09-16</v>
      </c>
      <c r="G9" s="4" t="str">
        <v>原本と比べてから登録する／読めない・足りないときの戻し先／撮影から登録までを同じ条件で小さく試す</v>
      </c>
      <c r="H9" s="4" t="str">
        <v>https://neologic.co.jp/guides/paper-fax-handwriting-first-digitization</v>
      </c>
      <c r="I9" s="4" t="str">
        <v>入口・原本の残し方に関する関連案内。既存記事の時間短縮や実績表現は本稿の証拠として採用しない。</v>
      </c>
    </row>
    <row r="10" ht="143" customHeight="1">
      <c r="A10" s="20" t="str">
        <v>LINK-LP129</v>
      </c>
      <c r="B10" s="20" t="str">
        <v>NeoLogic株式会社</v>
      </c>
      <c r="C10" s="20" t="str">
        <v>紙・FAX・PDFの読取りとデータ登録のシステム化</v>
      </c>
      <c r="D10" s="20" t="str">
        <v>発行日・更新日表示を確認できず</v>
      </c>
      <c r="E10" s="20" t="str">
        <v>確認時の公開ページ</v>
      </c>
      <c r="F10" s="20" t="str">
        <v>2026-09-15</v>
      </c>
      <c r="G10" s="20" t="str">
        <v>依頼する範囲と費用／選べる進め方; 主な依頼内容; よくある質問</v>
      </c>
      <c r="H10" s="20" t="str">
        <v>https://neologic.co.jp/solutions/paper-fax-pdf-data-entry</v>
      </c>
      <c r="I10" s="20" t="str">
        <v>既製読取りサービスと確認・登録の開発の分け方、相談範囲。料金・契約・成果の具体的約束は本稿で扱わない。</v>
      </c>
    </row>
  </sheetData>
  <mergeCells>
    <mergeCell ref="A1:I1"/>
    <mergeCell ref="A2:I3"/>
  </mergeCells>
  <pageMargins left="0.7" right="0.7" top="0.75" bottom="0.75" header="0.3" footer="0.3"/>
  <tableParts count="1">
    <tablePart ns1:id="R8fa7a16656f94877"/>
  </tableParts>
</worksheet>
</file>